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defaultThemeVersion="202300"/>
  <mc:AlternateContent xmlns:mc="http://schemas.openxmlformats.org/markup-compatibility/2006">
    <mc:Choice Requires="x15">
      <x15ac:absPath xmlns:x15ac="http://schemas.microsoft.com/office/spreadsheetml/2010/11/ac" url="https://schfast-my.sharepoint.com/personal/kolodzik_schfast_onmicrosoft_com/Documents/2. EFDA/EFDA AT/02 Committees/4. CBAM Working Group/EFDA template for suppliers/Template + Gudance 2.0/2nd version - final/EFDA/"/>
    </mc:Choice>
  </mc:AlternateContent>
  <xr:revisionPtr revIDLastSave="0" documentId="8_{231F27C1-7391-8D45-A4E7-E9292480E5E8}" xr6:coauthVersionLast="47" xr6:coauthVersionMax="47" xr10:uidLastSave="{00000000-0000-0000-0000-000000000000}"/>
  <workbookProtection workbookAlgorithmName="SHA-512" workbookHashValue="J78sTMmHc2XwR4V6GpsIDyWtjeIZ2H4U/kNF4o6WkDOHjDYgM5WhDTQYJjRN82iXj3TZJiEPW5NeULeH4eEvwg==" workbookSaltValue="ltThtEMNa+/XLQ2eHWRwVA==" workbookSpinCount="100000" lockStructure="1"/>
  <bookViews>
    <workbookView xWindow="0" yWindow="500" windowWidth="28800" windowHeight="16180" activeTab="3" xr2:uid="{8D8CBDE5-CD8A-40CF-BB9E-8418113AC188}"/>
  </bookViews>
  <sheets>
    <sheet name="0. README" sheetId="10" r:id="rId1"/>
    <sheet name="0. GLOSSARY" sheetId="20" r:id="rId2"/>
    <sheet name="0. CBAM GOODS" sheetId="19" r:id="rId3"/>
    <sheet name="1. REPORT" sheetId="1" r:id="rId4"/>
    <sheet name="2. CBAM CALCULATOR" sheetId="5" r:id="rId5"/>
    <sheet name="LISTS" sheetId="2" state="hidden" r:id="rId6"/>
  </sheets>
  <externalReferences>
    <externalReference r:id="rId7"/>
  </externalReferences>
  <definedNames>
    <definedName name="_xlnm._FilterDatabase" localSheetId="5" hidden="1">LISTS!$AB$1:$AF$570</definedName>
    <definedName name="CONST_LinkFromGuidance">[1]Parameters_Constants!$B$73</definedName>
    <definedName name="CONST_LinkToCHPTool">[1]Parameters_Constants!$B$75</definedName>
    <definedName name="CONST_LinkToCPTool">[1]Parameters_Constants!$B$74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1" l="1"/>
  <c r="R59" i="1"/>
  <c r="R60" i="1"/>
  <c r="R61" i="1"/>
  <c r="R62" i="1"/>
  <c r="R63" i="1"/>
  <c r="R64" i="1"/>
  <c r="R65" i="1"/>
  <c r="R66" i="1"/>
  <c r="R67" i="1"/>
  <c r="R68" i="1"/>
  <c r="R69" i="1"/>
  <c r="R70" i="1"/>
  <c r="R71" i="1"/>
  <c r="R72" i="1"/>
  <c r="R73" i="1"/>
  <c r="R74" i="1"/>
  <c r="R75" i="1"/>
  <c r="R76" i="1"/>
  <c r="P58" i="1"/>
  <c r="P59" i="1"/>
  <c r="P60" i="1"/>
  <c r="P61" i="1"/>
  <c r="P62" i="1"/>
  <c r="P63" i="1"/>
  <c r="P64" i="1"/>
  <c r="P65" i="1"/>
  <c r="P66" i="1"/>
  <c r="P67" i="1"/>
  <c r="P68" i="1"/>
  <c r="P69" i="1"/>
  <c r="P70" i="1"/>
  <c r="P71" i="1"/>
  <c r="P72" i="1"/>
  <c r="P73" i="1"/>
  <c r="P74" i="1"/>
  <c r="P75" i="1"/>
  <c r="P76" i="1"/>
  <c r="M10" i="5"/>
  <c r="N10" i="5"/>
  <c r="O10" i="5"/>
  <c r="P10" i="5"/>
  <c r="Q10" i="5"/>
  <c r="R10" i="5"/>
  <c r="S10" i="5"/>
  <c r="M11" i="5"/>
  <c r="N11" i="5"/>
  <c r="O11" i="5"/>
  <c r="P11" i="5"/>
  <c r="Q11" i="5"/>
  <c r="R11" i="5"/>
  <c r="S11" i="5"/>
  <c r="M12" i="5"/>
  <c r="N12" i="5"/>
  <c r="O12" i="5"/>
  <c r="P12" i="5"/>
  <c r="Q12" i="5"/>
  <c r="R12" i="5"/>
  <c r="S12" i="5"/>
  <c r="M13" i="5"/>
  <c r="N13" i="5"/>
  <c r="O13" i="5"/>
  <c r="P13" i="5"/>
  <c r="Q13" i="5"/>
  <c r="R13" i="5"/>
  <c r="S13" i="5"/>
  <c r="M14" i="5"/>
  <c r="N14" i="5"/>
  <c r="O14" i="5"/>
  <c r="P14" i="5"/>
  <c r="Q14" i="5"/>
  <c r="R14" i="5"/>
  <c r="S14" i="5"/>
  <c r="M15" i="5"/>
  <c r="N15" i="5"/>
  <c r="O15" i="5"/>
  <c r="P15" i="5"/>
  <c r="Q15" i="5"/>
  <c r="R15" i="5"/>
  <c r="S15" i="5"/>
  <c r="M16" i="5"/>
  <c r="N16" i="5"/>
  <c r="O16" i="5"/>
  <c r="P16" i="5"/>
  <c r="Q16" i="5"/>
  <c r="R16" i="5"/>
  <c r="S16" i="5"/>
  <c r="M17" i="5"/>
  <c r="N17" i="5"/>
  <c r="O17" i="5"/>
  <c r="P17" i="5"/>
  <c r="Q17" i="5"/>
  <c r="R17" i="5"/>
  <c r="S17" i="5"/>
  <c r="M18" i="5"/>
  <c r="N18" i="5"/>
  <c r="O18" i="5"/>
  <c r="P18" i="5"/>
  <c r="Q18" i="5"/>
  <c r="R18" i="5"/>
  <c r="S18" i="5"/>
  <c r="M19" i="5"/>
  <c r="N19" i="5"/>
  <c r="O19" i="5"/>
  <c r="P19" i="5"/>
  <c r="Q19" i="5"/>
  <c r="R19" i="5"/>
  <c r="S19" i="5"/>
  <c r="M20" i="5"/>
  <c r="N20" i="5"/>
  <c r="O20" i="5"/>
  <c r="P20" i="5"/>
  <c r="Q20" i="5"/>
  <c r="R20" i="5"/>
  <c r="S20" i="5"/>
  <c r="M21" i="5"/>
  <c r="N21" i="5"/>
  <c r="O21" i="5"/>
  <c r="P21" i="5"/>
  <c r="Q21" i="5"/>
  <c r="R21" i="5"/>
  <c r="S21" i="5"/>
  <c r="M22" i="5"/>
  <c r="N22" i="5"/>
  <c r="O22" i="5"/>
  <c r="P22" i="5"/>
  <c r="Q22" i="5"/>
  <c r="R22" i="5"/>
  <c r="S22" i="5"/>
  <c r="M23" i="5"/>
  <c r="N23" i="5"/>
  <c r="O23" i="5"/>
  <c r="P23" i="5"/>
  <c r="Q23" i="5"/>
  <c r="R23" i="5"/>
  <c r="S23" i="5"/>
  <c r="M24" i="5"/>
  <c r="N24" i="5"/>
  <c r="O24" i="5"/>
  <c r="P24" i="5"/>
  <c r="Q24" i="5"/>
  <c r="R24" i="5"/>
  <c r="S24" i="5"/>
  <c r="M25" i="5"/>
  <c r="N25" i="5"/>
  <c r="O25" i="5"/>
  <c r="P25" i="5"/>
  <c r="Q25" i="5"/>
  <c r="R25" i="5"/>
  <c r="S25" i="5"/>
  <c r="M26" i="5"/>
  <c r="N26" i="5"/>
  <c r="O26" i="5"/>
  <c r="P26" i="5"/>
  <c r="Q26" i="5"/>
  <c r="R26" i="5"/>
  <c r="S26" i="5"/>
  <c r="M27" i="5"/>
  <c r="N27" i="5"/>
  <c r="O27" i="5"/>
  <c r="P27" i="5"/>
  <c r="Q27" i="5"/>
  <c r="R27" i="5"/>
  <c r="S27" i="5"/>
  <c r="M28" i="5"/>
  <c r="N28" i="5"/>
  <c r="O28" i="5"/>
  <c r="P28" i="5"/>
  <c r="Q28" i="5"/>
  <c r="R28" i="5"/>
  <c r="S28" i="5"/>
  <c r="D9" i="5"/>
  <c r="E9" i="5" s="1"/>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G40" i="5"/>
  <c r="H40" i="5"/>
  <c r="I40" i="5"/>
  <c r="J40" i="5"/>
  <c r="G41" i="5"/>
  <c r="H41" i="5"/>
  <c r="I41" i="5"/>
  <c r="J41" i="5"/>
  <c r="G42" i="5"/>
  <c r="H42" i="5"/>
  <c r="I42" i="5"/>
  <c r="J42" i="5"/>
  <c r="G43" i="5"/>
  <c r="H43" i="5"/>
  <c r="I43" i="5"/>
  <c r="J43" i="5"/>
  <c r="G44" i="5"/>
  <c r="H44" i="5"/>
  <c r="I44" i="5"/>
  <c r="J44" i="5"/>
  <c r="G45" i="5"/>
  <c r="H45" i="5"/>
  <c r="I45" i="5"/>
  <c r="J45" i="5"/>
  <c r="G46" i="5"/>
  <c r="H46" i="5"/>
  <c r="I46" i="5"/>
  <c r="J46" i="5"/>
  <c r="G47" i="5"/>
  <c r="H47" i="5"/>
  <c r="I47" i="5"/>
  <c r="J47" i="5"/>
  <c r="G48" i="5"/>
  <c r="H48" i="5"/>
  <c r="I48" i="5"/>
  <c r="J48" i="5"/>
  <c r="G49" i="5"/>
  <c r="H49" i="5"/>
  <c r="I49" i="5"/>
  <c r="J49" i="5"/>
  <c r="G50" i="5"/>
  <c r="H50" i="5"/>
  <c r="I50" i="5"/>
  <c r="J50" i="5"/>
  <c r="G51" i="5"/>
  <c r="H51" i="5"/>
  <c r="I51" i="5"/>
  <c r="J51" i="5"/>
  <c r="G52" i="5"/>
  <c r="H52" i="5"/>
  <c r="I52" i="5"/>
  <c r="J52" i="5"/>
  <c r="G53" i="5"/>
  <c r="H53" i="5"/>
  <c r="I53" i="5"/>
  <c r="J53" i="5"/>
  <c r="G54" i="5"/>
  <c r="H54" i="5"/>
  <c r="I54" i="5"/>
  <c r="J54" i="5"/>
  <c r="G55" i="5"/>
  <c r="H55" i="5"/>
  <c r="I55" i="5"/>
  <c r="J55" i="5"/>
  <c r="G56" i="5"/>
  <c r="H56" i="5"/>
  <c r="I56" i="5"/>
  <c r="J56" i="5"/>
  <c r="G57" i="5"/>
  <c r="H57" i="5"/>
  <c r="I57" i="5"/>
  <c r="J57" i="5"/>
  <c r="G58" i="5"/>
  <c r="H58" i="5"/>
  <c r="I58" i="5"/>
  <c r="J58" i="5"/>
  <c r="G59" i="5"/>
  <c r="H59" i="5"/>
  <c r="I59" i="5"/>
  <c r="J59" i="5"/>
  <c r="G60" i="5"/>
  <c r="H60" i="5"/>
  <c r="I60" i="5"/>
  <c r="J60" i="5"/>
  <c r="G61" i="5"/>
  <c r="H61" i="5"/>
  <c r="I61" i="5"/>
  <c r="J61" i="5"/>
  <c r="G62" i="5"/>
  <c r="H62" i="5"/>
  <c r="I62" i="5"/>
  <c r="J62" i="5"/>
  <c r="G63" i="5"/>
  <c r="H63" i="5"/>
  <c r="I63" i="5"/>
  <c r="J63" i="5"/>
  <c r="G64" i="5"/>
  <c r="H64" i="5"/>
  <c r="I64" i="5"/>
  <c r="J64" i="5"/>
  <c r="G65" i="5"/>
  <c r="H65" i="5"/>
  <c r="I65" i="5"/>
  <c r="J65" i="5"/>
  <c r="G66" i="5"/>
  <c r="H66" i="5"/>
  <c r="I66" i="5"/>
  <c r="J66" i="5"/>
  <c r="G67" i="5"/>
  <c r="H67" i="5"/>
  <c r="I67" i="5"/>
  <c r="J67" i="5"/>
  <c r="G68" i="5"/>
  <c r="H68" i="5"/>
  <c r="I68" i="5"/>
  <c r="J68" i="5"/>
  <c r="G69" i="5"/>
  <c r="H69" i="5"/>
  <c r="I69" i="5"/>
  <c r="J69" i="5"/>
  <c r="G70" i="5"/>
  <c r="H70" i="5"/>
  <c r="I70" i="5"/>
  <c r="J70" i="5"/>
  <c r="G71" i="5"/>
  <c r="H71" i="5"/>
  <c r="I71" i="5"/>
  <c r="J71" i="5"/>
  <c r="G72" i="5"/>
  <c r="H72" i="5"/>
  <c r="I72" i="5"/>
  <c r="J72" i="5"/>
  <c r="G73" i="5"/>
  <c r="H73" i="5"/>
  <c r="I73" i="5"/>
  <c r="J73" i="5"/>
  <c r="G74" i="5"/>
  <c r="H74" i="5"/>
  <c r="I74" i="5"/>
  <c r="J74" i="5"/>
  <c r="G75" i="5"/>
  <c r="H75" i="5"/>
  <c r="I75" i="5"/>
  <c r="J75" i="5"/>
  <c r="G76" i="5"/>
  <c r="H76" i="5"/>
  <c r="I76" i="5"/>
  <c r="J76" i="5"/>
  <c r="G77" i="5"/>
  <c r="H77" i="5"/>
  <c r="I77" i="5"/>
  <c r="J77" i="5"/>
  <c r="G78" i="5"/>
  <c r="H78" i="5"/>
  <c r="I78" i="5"/>
  <c r="J78" i="5"/>
  <c r="G79" i="5"/>
  <c r="H79" i="5"/>
  <c r="I79" i="5"/>
  <c r="J79" i="5"/>
  <c r="G80" i="5"/>
  <c r="H80" i="5"/>
  <c r="I80" i="5"/>
  <c r="J80" i="5"/>
  <c r="G81" i="5"/>
  <c r="H81" i="5"/>
  <c r="I81" i="5"/>
  <c r="J81" i="5"/>
  <c r="G82" i="5"/>
  <c r="H82" i="5"/>
  <c r="I82" i="5"/>
  <c r="J82" i="5"/>
  <c r="G83" i="5"/>
  <c r="H83" i="5"/>
  <c r="I83" i="5"/>
  <c r="J83" i="5"/>
  <c r="G84" i="5"/>
  <c r="H84" i="5"/>
  <c r="I84" i="5"/>
  <c r="J84" i="5"/>
  <c r="G85" i="5"/>
  <c r="H85" i="5"/>
  <c r="I85" i="5"/>
  <c r="J85" i="5"/>
  <c r="G86" i="5"/>
  <c r="H86" i="5"/>
  <c r="I86" i="5"/>
  <c r="J86" i="5"/>
  <c r="G87" i="5"/>
  <c r="H87" i="5"/>
  <c r="I87" i="5"/>
  <c r="J87" i="5"/>
  <c r="G88" i="5"/>
  <c r="H88" i="5"/>
  <c r="I88" i="5"/>
  <c r="J88" i="5"/>
  <c r="G89" i="5"/>
  <c r="H89" i="5"/>
  <c r="I89" i="5"/>
  <c r="J89" i="5"/>
  <c r="G90" i="5"/>
  <c r="H90" i="5"/>
  <c r="I90" i="5"/>
  <c r="J90" i="5"/>
  <c r="G91" i="5"/>
  <c r="H91" i="5"/>
  <c r="I91" i="5"/>
  <c r="J91" i="5"/>
  <c r="G92" i="5"/>
  <c r="H92" i="5"/>
  <c r="I92" i="5"/>
  <c r="J92" i="5"/>
  <c r="G93" i="5"/>
  <c r="H93" i="5"/>
  <c r="I93" i="5"/>
  <c r="J93" i="5"/>
  <c r="G94" i="5"/>
  <c r="H94" i="5"/>
  <c r="I94" i="5"/>
  <c r="J94" i="5"/>
  <c r="G95" i="5"/>
  <c r="H95" i="5"/>
  <c r="I95" i="5"/>
  <c r="J95" i="5"/>
  <c r="G96" i="5"/>
  <c r="H96" i="5"/>
  <c r="I96" i="5"/>
  <c r="J96" i="5"/>
  <c r="G97" i="5"/>
  <c r="H97" i="5"/>
  <c r="I97" i="5"/>
  <c r="J97" i="5"/>
  <c r="G98" i="5"/>
  <c r="H98" i="5"/>
  <c r="I98" i="5"/>
  <c r="J98" i="5"/>
  <c r="N58" i="1" l="1"/>
  <c r="N59" i="1"/>
  <c r="N60" i="1"/>
  <c r="N61" i="1"/>
  <c r="N62" i="1"/>
  <c r="N63" i="1"/>
  <c r="N64" i="1"/>
  <c r="N65" i="1"/>
  <c r="N66" i="1"/>
  <c r="N67" i="1"/>
  <c r="N68" i="1"/>
  <c r="N69" i="1"/>
  <c r="N70" i="1"/>
  <c r="N71" i="1"/>
  <c r="N72" i="1"/>
  <c r="N73" i="1"/>
  <c r="N74" i="1"/>
  <c r="N75" i="1"/>
  <c r="N76" i="1"/>
  <c r="L57" i="1"/>
  <c r="N57" i="1" l="1"/>
  <c r="P57" i="1" s="1"/>
  <c r="R57" i="1"/>
  <c r="I57" i="1"/>
  <c r="I38" i="5" l="1"/>
  <c r="I37" i="5"/>
  <c r="I39" i="5"/>
  <c r="L58" i="1"/>
  <c r="L59" i="1"/>
  <c r="L60" i="1"/>
  <c r="L61" i="1"/>
  <c r="L62" i="1"/>
  <c r="L63" i="1"/>
  <c r="L64" i="1"/>
  <c r="L65" i="1"/>
  <c r="L66" i="1"/>
  <c r="L67" i="1"/>
  <c r="L68" i="1"/>
  <c r="L69" i="1"/>
  <c r="L70" i="1"/>
  <c r="L71" i="1"/>
  <c r="L72" i="1"/>
  <c r="L73" i="1"/>
  <c r="L74" i="1"/>
  <c r="L75" i="1"/>
  <c r="L76" i="1"/>
  <c r="R95" i="5" l="1"/>
  <c r="S95" i="5"/>
  <c r="U95" i="5"/>
  <c r="V95" i="5"/>
  <c r="W95" i="5"/>
  <c r="R96" i="5"/>
  <c r="S96" i="5"/>
  <c r="U96" i="5"/>
  <c r="V96" i="5"/>
  <c r="W96" i="5"/>
  <c r="R97" i="5"/>
  <c r="S97" i="5"/>
  <c r="U97" i="5"/>
  <c r="V97" i="5"/>
  <c r="W97" i="5"/>
  <c r="R98" i="5"/>
  <c r="S98" i="5" s="1"/>
  <c r="R79" i="5"/>
  <c r="S79" i="5"/>
  <c r="U79" i="5"/>
  <c r="V79" i="5"/>
  <c r="W79" i="5"/>
  <c r="R80" i="5"/>
  <c r="S80" i="5"/>
  <c r="U80" i="5"/>
  <c r="V80" i="5"/>
  <c r="W80" i="5"/>
  <c r="R81" i="5"/>
  <c r="S81" i="5"/>
  <c r="U81" i="5"/>
  <c r="V81" i="5"/>
  <c r="W81" i="5"/>
  <c r="R82" i="5"/>
  <c r="S82" i="5"/>
  <c r="U82" i="5"/>
  <c r="V82" i="5"/>
  <c r="W82" i="5"/>
  <c r="R83" i="5"/>
  <c r="S83" i="5"/>
  <c r="U83" i="5"/>
  <c r="V83" i="5"/>
  <c r="W83" i="5"/>
  <c r="R84" i="5"/>
  <c r="S84" i="5"/>
  <c r="U84" i="5"/>
  <c r="V84" i="5"/>
  <c r="W84" i="5"/>
  <c r="R85" i="5"/>
  <c r="S85" i="5"/>
  <c r="U85" i="5"/>
  <c r="V85" i="5"/>
  <c r="W85" i="5"/>
  <c r="R86" i="5"/>
  <c r="S86" i="5"/>
  <c r="U86" i="5"/>
  <c r="V86" i="5"/>
  <c r="W86" i="5"/>
  <c r="R87" i="5"/>
  <c r="S87" i="5"/>
  <c r="U87" i="5"/>
  <c r="V87" i="5"/>
  <c r="W87" i="5"/>
  <c r="R88" i="5"/>
  <c r="S88" i="5"/>
  <c r="U88" i="5"/>
  <c r="V88" i="5"/>
  <c r="W88" i="5"/>
  <c r="R89" i="5"/>
  <c r="S89" i="5"/>
  <c r="U89" i="5"/>
  <c r="V89" i="5"/>
  <c r="W89" i="5"/>
  <c r="R90" i="5"/>
  <c r="S90" i="5"/>
  <c r="U90" i="5"/>
  <c r="V90" i="5"/>
  <c r="W90" i="5"/>
  <c r="R91" i="5"/>
  <c r="S91" i="5"/>
  <c r="U91" i="5"/>
  <c r="V91" i="5"/>
  <c r="W91" i="5"/>
  <c r="R92" i="5"/>
  <c r="S92" i="5"/>
  <c r="U92" i="5"/>
  <c r="V92" i="5"/>
  <c r="W92" i="5"/>
  <c r="R93" i="5"/>
  <c r="S93" i="5"/>
  <c r="U93" i="5"/>
  <c r="V93" i="5"/>
  <c r="W93" i="5"/>
  <c r="R94" i="5"/>
  <c r="S94" i="5"/>
  <c r="U94" i="5"/>
  <c r="V94" i="5"/>
  <c r="W94" i="5"/>
  <c r="V98" i="5" l="1"/>
  <c r="W98" i="5"/>
  <c r="U98" i="5" l="1"/>
  <c r="V40" i="5" l="1"/>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1" i="5"/>
  <c r="V72" i="5"/>
  <c r="V73" i="5"/>
  <c r="V74" i="5"/>
  <c r="V75" i="5"/>
  <c r="V76" i="5"/>
  <c r="V77" i="5"/>
  <c r="V78" i="5"/>
  <c r="R39" i="5"/>
  <c r="V39" i="5" s="1"/>
  <c r="I59" i="1" l="1"/>
  <c r="J59" i="1" s="1"/>
  <c r="I60" i="1"/>
  <c r="J60" i="1" s="1"/>
  <c r="I61" i="1"/>
  <c r="J61" i="1" s="1"/>
  <c r="I62" i="1"/>
  <c r="J62" i="1" s="1"/>
  <c r="I63" i="1"/>
  <c r="J63" i="1" s="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D8" i="5"/>
  <c r="D10" i="5"/>
  <c r="D11" i="5"/>
  <c r="D12" i="5"/>
  <c r="D13" i="5"/>
  <c r="D14" i="5"/>
  <c r="D15" i="5"/>
  <c r="D16" i="5"/>
  <c r="D17" i="5"/>
  <c r="D18" i="5"/>
  <c r="D19" i="5"/>
  <c r="D20" i="5"/>
  <c r="D21" i="5"/>
  <c r="D22" i="5"/>
  <c r="D23" i="5"/>
  <c r="D24" i="5"/>
  <c r="D25" i="5"/>
  <c r="D26" i="5"/>
  <c r="D27" i="5"/>
  <c r="D28" i="5"/>
  <c r="K72" i="1" l="1"/>
  <c r="K64" i="1"/>
  <c r="K75" i="1"/>
  <c r="K67" i="1"/>
  <c r="K61" i="1"/>
  <c r="K74" i="1"/>
  <c r="K70" i="1"/>
  <c r="K62" i="1"/>
  <c r="K69" i="1"/>
  <c r="O72" i="1"/>
  <c r="O68" i="1"/>
  <c r="O64" i="1"/>
  <c r="O60" i="1"/>
  <c r="O75" i="1"/>
  <c r="O71" i="1"/>
  <c r="O67" i="1"/>
  <c r="O63" i="1"/>
  <c r="O59" i="1"/>
  <c r="O58" i="1"/>
  <c r="O74" i="1"/>
  <c r="O70" i="1"/>
  <c r="O62" i="1"/>
  <c r="O73" i="1"/>
  <c r="O69" i="1"/>
  <c r="O65" i="1"/>
  <c r="O61" i="1"/>
  <c r="P9" i="5"/>
  <c r="Q74" i="1"/>
  <c r="E16" i="5"/>
  <c r="E17" i="5"/>
  <c r="E25" i="5"/>
  <c r="E21" i="5"/>
  <c r="K71" i="1"/>
  <c r="K63" i="1"/>
  <c r="G27" i="5"/>
  <c r="G15" i="5"/>
  <c r="G26" i="5"/>
  <c r="G22" i="5"/>
  <c r="G18" i="5"/>
  <c r="G14" i="5"/>
  <c r="E28" i="5"/>
  <c r="E24" i="5"/>
  <c r="E20" i="5"/>
  <c r="Q71" i="1"/>
  <c r="Q63" i="1"/>
  <c r="K68" i="1"/>
  <c r="G24" i="5"/>
  <c r="Q70" i="1"/>
  <c r="Q62" i="1"/>
  <c r="G23" i="5"/>
  <c r="G25" i="5"/>
  <c r="K73" i="1"/>
  <c r="Q73" i="1"/>
  <c r="G21" i="5"/>
  <c r="Q69" i="1"/>
  <c r="G17" i="5"/>
  <c r="K65" i="1"/>
  <c r="Q65" i="1"/>
  <c r="G13" i="5"/>
  <c r="Q61" i="1"/>
  <c r="E27" i="5"/>
  <c r="E23" i="5"/>
  <c r="E19" i="5"/>
  <c r="E15" i="5"/>
  <c r="Q72" i="1"/>
  <c r="G20" i="5"/>
  <c r="Q68" i="1"/>
  <c r="G16" i="5"/>
  <c r="Q64" i="1"/>
  <c r="G12" i="5"/>
  <c r="G8" i="5"/>
  <c r="R8" i="5" s="1"/>
  <c r="E26" i="5"/>
  <c r="E22" i="5"/>
  <c r="E18" i="5"/>
  <c r="E8" i="5"/>
  <c r="Q75" i="1"/>
  <c r="Q67" i="1"/>
  <c r="G28" i="5"/>
  <c r="G19" i="5"/>
  <c r="G11" i="5"/>
  <c r="E10" i="5"/>
  <c r="E11" i="5"/>
  <c r="E12" i="5"/>
  <c r="E13" i="5"/>
  <c r="E14" i="5"/>
  <c r="Q66" i="1" l="1"/>
  <c r="Q60" i="1"/>
  <c r="K59" i="1"/>
  <c r="K60" i="1"/>
  <c r="Q59" i="1"/>
  <c r="K58" i="1"/>
  <c r="O56" i="1" l="1"/>
  <c r="R41" i="5" l="1"/>
  <c r="W41" i="5" s="1"/>
  <c r="S41" i="5" l="1"/>
  <c r="U41" i="5"/>
  <c r="T38" i="5"/>
  <c r="W38" i="5"/>
  <c r="T56" i="1"/>
  <c r="I56" i="1"/>
  <c r="J56" i="1" s="1"/>
  <c r="X38" i="5" l="1"/>
  <c r="R40" i="5" l="1"/>
  <c r="G9" i="5" l="1"/>
  <c r="T58" i="1"/>
  <c r="T59" i="1"/>
  <c r="T60" i="1"/>
  <c r="T61" i="1"/>
  <c r="T62" i="1"/>
  <c r="T63" i="1"/>
  <c r="T64" i="1"/>
  <c r="T65" i="1"/>
  <c r="T66" i="1"/>
  <c r="T67" i="1"/>
  <c r="T68" i="1"/>
  <c r="T69" i="1"/>
  <c r="T70" i="1"/>
  <c r="T71" i="1"/>
  <c r="T72" i="1"/>
  <c r="T73" i="1"/>
  <c r="T74" i="1"/>
  <c r="T75" i="1"/>
  <c r="T76" i="1"/>
  <c r="T57" i="1"/>
  <c r="I58" i="1"/>
  <c r="J58" i="1" s="1"/>
  <c r="I55" i="1"/>
  <c r="J55" i="1" s="1"/>
  <c r="C42" i="1"/>
  <c r="R9" i="5" l="1"/>
  <c r="J57" i="1"/>
  <c r="R59" i="5"/>
  <c r="R60" i="5"/>
  <c r="S60" i="5"/>
  <c r="U60" i="5"/>
  <c r="W60" i="5"/>
  <c r="R61" i="5"/>
  <c r="S61" i="5"/>
  <c r="U61" i="5"/>
  <c r="W61" i="5"/>
  <c r="R62" i="5"/>
  <c r="S62" i="5"/>
  <c r="U62" i="5"/>
  <c r="W62" i="5"/>
  <c r="R63" i="5"/>
  <c r="S63" i="5"/>
  <c r="U63" i="5"/>
  <c r="W63" i="5"/>
  <c r="R64" i="5"/>
  <c r="S64" i="5"/>
  <c r="U64" i="5"/>
  <c r="W64" i="5"/>
  <c r="R65" i="5"/>
  <c r="S65" i="5"/>
  <c r="U65" i="5"/>
  <c r="W65" i="5"/>
  <c r="R66" i="5"/>
  <c r="S66" i="5"/>
  <c r="U66" i="5"/>
  <c r="W66" i="5"/>
  <c r="R67" i="5"/>
  <c r="S67" i="5"/>
  <c r="U67" i="5"/>
  <c r="W67" i="5"/>
  <c r="R68" i="5"/>
  <c r="S68" i="5"/>
  <c r="U68" i="5"/>
  <c r="W68" i="5"/>
  <c r="R69" i="5"/>
  <c r="S69" i="5"/>
  <c r="U69" i="5"/>
  <c r="W69" i="5"/>
  <c r="R70" i="5"/>
  <c r="V70" i="5" s="1"/>
  <c r="R71" i="5"/>
  <c r="S71" i="5"/>
  <c r="U71" i="5"/>
  <c r="W71" i="5"/>
  <c r="R72" i="5"/>
  <c r="S72" i="5"/>
  <c r="U72" i="5"/>
  <c r="W72" i="5"/>
  <c r="R73" i="5"/>
  <c r="S73" i="5"/>
  <c r="U73" i="5"/>
  <c r="W73" i="5"/>
  <c r="R74" i="5"/>
  <c r="S74" i="5"/>
  <c r="U74" i="5"/>
  <c r="W74" i="5"/>
  <c r="R75" i="5"/>
  <c r="S75" i="5"/>
  <c r="U75" i="5"/>
  <c r="W75" i="5"/>
  <c r="R76" i="5"/>
  <c r="S76" i="5"/>
  <c r="U76" i="5"/>
  <c r="W76" i="5"/>
  <c r="R77" i="5"/>
  <c r="S77" i="5"/>
  <c r="U77" i="5"/>
  <c r="W77" i="5"/>
  <c r="R78" i="5"/>
  <c r="S78" i="5"/>
  <c r="U78" i="5"/>
  <c r="W78" i="5"/>
  <c r="W70" i="5" l="1"/>
  <c r="Q76" i="1" s="1"/>
  <c r="S70" i="5"/>
  <c r="K76" i="1" s="1"/>
  <c r="U70" i="5"/>
  <c r="W59" i="5"/>
  <c r="S59" i="5"/>
  <c r="G10" i="5"/>
  <c r="Q58" i="1" s="1"/>
  <c r="U59" i="5" l="1"/>
  <c r="U42" i="5"/>
  <c r="U43" i="5"/>
  <c r="U44" i="5"/>
  <c r="U45" i="5"/>
  <c r="U46" i="5"/>
  <c r="U47" i="5"/>
  <c r="U48" i="5"/>
  <c r="U49" i="5"/>
  <c r="U51" i="5"/>
  <c r="U52" i="5"/>
  <c r="U53" i="5"/>
  <c r="U54" i="5"/>
  <c r="U55" i="5"/>
  <c r="U56" i="5"/>
  <c r="U57" i="5"/>
  <c r="U58" i="5"/>
  <c r="O55" i="1"/>
  <c r="W42" i="5"/>
  <c r="W43" i="5"/>
  <c r="W44" i="5"/>
  <c r="W45" i="5"/>
  <c r="W46" i="5"/>
  <c r="W47" i="5"/>
  <c r="W48" i="5"/>
  <c r="W49" i="5"/>
  <c r="W51" i="5"/>
  <c r="W52" i="5"/>
  <c r="W53" i="5"/>
  <c r="W54" i="5"/>
  <c r="W55" i="5"/>
  <c r="W56" i="5"/>
  <c r="W57" i="5"/>
  <c r="W58" i="5"/>
  <c r="T37" i="5"/>
  <c r="W37" i="5"/>
  <c r="S52" i="5" l="1"/>
  <c r="S39" i="5"/>
  <c r="T39" i="5" s="1"/>
  <c r="Q9" i="5" s="1"/>
  <c r="S42" i="5"/>
  <c r="S43" i="5"/>
  <c r="S44" i="5"/>
  <c r="S45" i="5"/>
  <c r="S46" i="5"/>
  <c r="S47" i="5"/>
  <c r="S48" i="5"/>
  <c r="S49" i="5"/>
  <c r="S51" i="5"/>
  <c r="S53" i="5"/>
  <c r="S54" i="5"/>
  <c r="S55" i="5"/>
  <c r="S56" i="5"/>
  <c r="S57" i="5"/>
  <c r="S58" i="5"/>
  <c r="X37" i="5"/>
  <c r="M9" i="5" l="1"/>
  <c r="K57" i="1" s="1"/>
  <c r="Q8" i="5"/>
  <c r="R42" i="5"/>
  <c r="R43" i="5"/>
  <c r="R44" i="5"/>
  <c r="R45" i="5"/>
  <c r="R46" i="5"/>
  <c r="R47" i="5"/>
  <c r="R48" i="5"/>
  <c r="R49" i="5"/>
  <c r="R50" i="5"/>
  <c r="R51" i="5"/>
  <c r="R52" i="5"/>
  <c r="R53" i="5"/>
  <c r="R54" i="5"/>
  <c r="R55" i="5"/>
  <c r="R56" i="5"/>
  <c r="R57" i="5"/>
  <c r="R58" i="5"/>
  <c r="D7" i="5"/>
  <c r="U5" i="2"/>
  <c r="U6" i="2"/>
  <c r="U7" i="2"/>
  <c r="U8" i="2"/>
  <c r="K66" i="1" s="1"/>
  <c r="U9" i="2"/>
  <c r="U10" i="2"/>
  <c r="U11" i="2"/>
  <c r="U12" i="2"/>
  <c r="G39" i="5" s="1"/>
  <c r="H39" i="5" s="1"/>
  <c r="J39" i="5" s="1"/>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Z38" i="5" l="1"/>
  <c r="Z37" i="5"/>
  <c r="Z95" i="5"/>
  <c r="Z94" i="5"/>
  <c r="Z96" i="5"/>
  <c r="Z79" i="5"/>
  <c r="Z88" i="5"/>
  <c r="Z93" i="5"/>
  <c r="Z90" i="5"/>
  <c r="Z91" i="5"/>
  <c r="Z97" i="5"/>
  <c r="Z84" i="5"/>
  <c r="Z80" i="5"/>
  <c r="Z82" i="5"/>
  <c r="Z92" i="5"/>
  <c r="Z89" i="5"/>
  <c r="Z86" i="5"/>
  <c r="Z87" i="5"/>
  <c r="Z85" i="5"/>
  <c r="Z81" i="5"/>
  <c r="Z83" i="5"/>
  <c r="Z98" i="5"/>
  <c r="Z41" i="5"/>
  <c r="Z78" i="5"/>
  <c r="Z72" i="5"/>
  <c r="Z65" i="5"/>
  <c r="Z61" i="5"/>
  <c r="Z77" i="5"/>
  <c r="Z67" i="5"/>
  <c r="Z69" i="5"/>
  <c r="Z64" i="5"/>
  <c r="Z60" i="5"/>
  <c r="Z74" i="5"/>
  <c r="Z73" i="5"/>
  <c r="Z66" i="5"/>
  <c r="Z62" i="5"/>
  <c r="Z71" i="5"/>
  <c r="Z75" i="5"/>
  <c r="Z76" i="5"/>
  <c r="Z68" i="5"/>
  <c r="Z63" i="5"/>
  <c r="Z70" i="5"/>
  <c r="Z47" i="5"/>
  <c r="Z46" i="5"/>
  <c r="Z54" i="5"/>
  <c r="Z52" i="5"/>
  <c r="Z44" i="5"/>
  <c r="Z51" i="5"/>
  <c r="Z59" i="5"/>
  <c r="Z43" i="5"/>
  <c r="Z42" i="5"/>
  <c r="Z49" i="5"/>
  <c r="Z57" i="5"/>
  <c r="Z58" i="5"/>
  <c r="Z48" i="5"/>
  <c r="Z55" i="5"/>
  <c r="Z56" i="5"/>
  <c r="Z45" i="5"/>
  <c r="Z53" i="5"/>
  <c r="G37" i="5"/>
  <c r="H37" i="5" s="1"/>
  <c r="J37" i="5" s="1"/>
  <c r="P7" i="5" s="1"/>
  <c r="G38" i="5"/>
  <c r="H38" i="5" s="1"/>
  <c r="J38" i="5" s="1"/>
  <c r="P8" i="5" s="1"/>
  <c r="M8" i="5" s="1"/>
  <c r="K56" i="1" s="1"/>
  <c r="Q7" i="5"/>
  <c r="O66" i="1"/>
  <c r="O76" i="1"/>
  <c r="W50" i="5"/>
  <c r="S50" i="5"/>
  <c r="S40" i="5"/>
  <c r="E7" i="5"/>
  <c r="G7" i="5"/>
  <c r="M7" i="5" l="1"/>
  <c r="U50" i="5"/>
  <c r="Z50" i="5" s="1"/>
  <c r="K55" i="1" l="1"/>
  <c r="T55" i="1"/>
  <c r="R7" i="5"/>
  <c r="W40" i="5" l="1"/>
  <c r="U40" i="5" l="1"/>
  <c r="Z40" i="5" s="1"/>
  <c r="W39" i="5" l="1"/>
  <c r="X39" i="5" l="1"/>
  <c r="U39" i="5"/>
  <c r="O9" i="5" l="1"/>
  <c r="O57" i="1" s="1"/>
  <c r="Z39" i="5"/>
  <c r="S9" i="5"/>
  <c r="N9" i="5" s="1"/>
  <c r="Q57" i="1" s="1"/>
  <c r="S7" i="5"/>
  <c r="O8" i="5"/>
  <c r="O7" i="5"/>
  <c r="S8" i="5"/>
  <c r="N7" i="5" l="1"/>
  <c r="Q55" i="1" s="1"/>
  <c r="N8" i="5"/>
  <c r="Q56" i="1" s="1"/>
</calcChain>
</file>

<file path=xl/sharedStrings.xml><?xml version="1.0" encoding="utf-8"?>
<sst xmlns="http://schemas.openxmlformats.org/spreadsheetml/2006/main" count="4333" uniqueCount="2896">
  <si>
    <t>A</t>
  </si>
  <si>
    <t>OPERATOR</t>
  </si>
  <si>
    <t>Company details</t>
  </si>
  <si>
    <t>A.01</t>
  </si>
  <si>
    <t>A.02</t>
  </si>
  <si>
    <t>A.03</t>
  </si>
  <si>
    <t>A.04</t>
  </si>
  <si>
    <t>A.05</t>
  </si>
  <si>
    <t>A.06</t>
  </si>
  <si>
    <t>Contact person</t>
  </si>
  <si>
    <t>A.07</t>
  </si>
  <si>
    <t>A.08</t>
  </si>
  <si>
    <t>A.09</t>
  </si>
  <si>
    <t>B</t>
  </si>
  <si>
    <t>RESPONDING COMPANY</t>
  </si>
  <si>
    <t>B.01</t>
  </si>
  <si>
    <t>SOE01: Direct technical link to electricity generator</t>
  </si>
  <si>
    <t>B.02</t>
  </si>
  <si>
    <t>SOE02: (Bilateral) power purchase agreement</t>
  </si>
  <si>
    <t>B.03</t>
  </si>
  <si>
    <t>SOE03: Received from the grid</t>
  </si>
  <si>
    <t>B.04</t>
  </si>
  <si>
    <t>B.05</t>
  </si>
  <si>
    <t>B.06</t>
  </si>
  <si>
    <t>D.2.1: CO2 emission factor based on specific default values </t>
  </si>
  <si>
    <t>D.2.2: CO2 emission factor based on alternative default value</t>
  </si>
  <si>
    <t>D.2.3: CO2 emission factor based on reliable data demonstrated by the importer</t>
  </si>
  <si>
    <t>B.07</t>
  </si>
  <si>
    <t>D.2.4: CO2 emission factor based on actual CO2 emissions of the installation</t>
  </si>
  <si>
    <t>B.08</t>
  </si>
  <si>
    <t>Mix: Where the electricity is not predominantly obtained from one source or the EF determined by more than one of the above sources, the EF is determined as a mix of the methods above.</t>
  </si>
  <si>
    <t>B.09</t>
  </si>
  <si>
    <t>TOM01 Commission rules</t>
  </si>
  <si>
    <t>C</t>
  </si>
  <si>
    <t>TOM02 Other</t>
  </si>
  <si>
    <t>C.01</t>
  </si>
  <si>
    <t>C.02</t>
  </si>
  <si>
    <t>D</t>
  </si>
  <si>
    <t>D.01</t>
  </si>
  <si>
    <t>Line number</t>
  </si>
  <si>
    <t>Source of electricity</t>
  </si>
  <si>
    <t>Example</t>
  </si>
  <si>
    <t>TH</t>
  </si>
  <si>
    <t>Start</t>
  </si>
  <si>
    <t>End</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</si>
  <si>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</si>
  <si>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</si>
  <si>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</si>
  <si>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</si>
  <si>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</si>
  <si>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</si>
  <si>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</si>
  <si>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</si>
  <si>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</si>
  <si>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</si>
  <si>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</si>
  <si>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</si>
  <si>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</si>
  <si>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</si>
  <si>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</si>
  <si>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</si>
  <si>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</si>
  <si>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</si>
  <si>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</si>
  <si>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</si>
  <si>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</si>
  <si>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</si>
  <si>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</si>
  <si>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</si>
  <si>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</si>
  <si>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</si>
  <si>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</si>
  <si>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</si>
  <si>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</si>
  <si>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</si>
  <si>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</si>
  <si>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</si>
  <si>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</si>
  <si>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</si>
  <si>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</si>
  <si>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</si>
  <si>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</si>
  <si>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</si>
  <si>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</si>
  <si>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</si>
  <si>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</si>
  <si>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</si>
  <si>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</si>
  <si>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</si>
  <si>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</si>
  <si>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</si>
  <si>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</si>
  <si>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</si>
  <si>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</si>
  <si>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</si>
  <si>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</si>
  <si>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</si>
  <si>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</si>
  <si>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</si>
  <si>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</si>
  <si>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</si>
  <si>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</si>
  <si>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</si>
  <si>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</si>
  <si>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</si>
  <si>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</si>
  <si>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</si>
  <si>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</si>
  <si>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</si>
  <si>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</si>
  <si>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</si>
  <si>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</si>
  <si>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</si>
  <si>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</si>
  <si>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Islands (or Keeling Islands)</t>
  </si>
  <si>
    <t>CD</t>
  </si>
  <si>
    <t>Congo, Democratic Republic of</t>
  </si>
  <si>
    <t>CF</t>
  </si>
  <si>
    <t>Central African Republic</t>
  </si>
  <si>
    <t>CG</t>
  </si>
  <si>
    <t>Congo</t>
  </si>
  <si>
    <t>CI</t>
  </si>
  <si>
    <t>Côte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</si>
  <si>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</si>
  <si>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</si>
  <si>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</si>
  <si>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</si>
  <si>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</si>
  <si>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</si>
  <si>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</si>
  <si>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</si>
  <si>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</si>
  <si>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</si>
  <si>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</si>
  <si>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</si>
  <si>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</si>
  <si>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</si>
  <si>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</si>
  <si>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</si>
  <si>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</si>
  <si>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</si>
  <si>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</si>
  <si>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</si>
  <si>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DJ</t>
  </si>
  <si>
    <t>Djibouti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</si>
  <si>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</si>
  <si>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</si>
  <si>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</si>
  <si>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</si>
  <si>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</si>
  <si>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</si>
  <si>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</si>
  <si>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</si>
  <si>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</si>
  <si>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</si>
  <si>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</si>
  <si>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</si>
  <si>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</si>
  <si>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</si>
  <si>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</si>
  <si>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</si>
  <si>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</si>
  <si>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</si>
  <si>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</si>
  <si>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</si>
  <si>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</si>
  <si>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</si>
  <si>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</si>
  <si>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</si>
  <si>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</si>
  <si>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</si>
  <si>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</si>
  <si>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</si>
  <si>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</si>
  <si>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</si>
  <si>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</si>
  <si>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</si>
  <si>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</si>
  <si>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</si>
  <si>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</si>
  <si>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</si>
  <si>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</si>
  <si>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</si>
  <si>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</si>
  <si>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</si>
  <si>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</si>
  <si>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</si>
  <si>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</si>
  <si>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</si>
  <si>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</si>
  <si>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</si>
  <si>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</si>
  <si>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</si>
  <si>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</si>
  <si>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</si>
  <si>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</si>
  <si>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</si>
  <si>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</si>
  <si>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</si>
  <si>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</si>
  <si>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</si>
  <si>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</si>
  <si>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Hong Kong</t>
  </si>
  <si>
    <t>HM</t>
  </si>
  <si>
    <t>Heard Island and McDonald Islands</t>
  </si>
  <si>
    <t>HN</t>
  </si>
  <si>
    <t>Honduras</t>
  </si>
  <si>
    <t>HT</t>
  </si>
  <si>
    <t>Haiti</t>
  </si>
  <si>
    <t>ID</t>
  </si>
  <si>
    <t>Indonesia</t>
  </si>
  <si>
    <t>IL</t>
  </si>
  <si>
    <t>Israel</t>
  </si>
  <si>
    <t>IM</t>
  </si>
  <si>
    <t>Isle of Man</t>
  </si>
  <si>
    <t>IN</t>
  </si>
  <si>
    <t>India</t>
  </si>
  <si>
    <t>IO</t>
  </si>
  <si>
    <t>British Indian Ocean Territory</t>
  </si>
  <si>
    <t>IQ</t>
  </si>
  <si>
    <t>Iraq</t>
  </si>
  <si>
    <t>IR</t>
  </si>
  <si>
    <t>Iran, Islamic Republic of</t>
  </si>
  <si>
    <t>JE</t>
  </si>
  <si>
    <t>Jersey</t>
  </si>
  <si>
    <t>JM</t>
  </si>
  <si>
    <t>Jamaica</t>
  </si>
  <si>
    <t>JO</t>
  </si>
  <si>
    <t>Jordan</t>
  </si>
  <si>
    <t>JP</t>
  </si>
  <si>
    <t>Japan</t>
  </si>
  <si>
    <t>KE</t>
  </si>
  <si>
    <t>Kenya</t>
  </si>
  <si>
    <t>KG</t>
  </si>
  <si>
    <t>Kyrgyz, Republic</t>
  </si>
  <si>
    <t>KH</t>
  </si>
  <si>
    <t>Cambodia</t>
  </si>
  <si>
    <t>KI</t>
  </si>
  <si>
    <t>Kiribati</t>
  </si>
  <si>
    <t>KM</t>
  </si>
  <si>
    <t>Comoros</t>
  </si>
  <si>
    <t>KN</t>
  </si>
  <si>
    <t>St Kitts and Nevis</t>
  </si>
  <si>
    <t>KP</t>
  </si>
  <si>
    <t>Korea, Democratic People’s Republ</t>
  </si>
  <si>
    <t>KR</t>
  </si>
  <si>
    <t>Korea, Republic of</t>
  </si>
  <si>
    <t>KW</t>
  </si>
  <si>
    <t>Kuwait</t>
  </si>
  <si>
    <t>KY</t>
  </si>
  <si>
    <t>Cayman Islands</t>
  </si>
  <si>
    <t>KZ</t>
  </si>
  <si>
    <t>Kazakhstan</t>
  </si>
  <si>
    <t>LA</t>
  </si>
  <si>
    <t>Lao People’s Democratic Republic</t>
  </si>
  <si>
    <t>LB</t>
  </si>
  <si>
    <t>Lebanon</t>
  </si>
  <si>
    <t>LC</t>
  </si>
  <si>
    <t>St Lucia</t>
  </si>
  <si>
    <t>LK</t>
  </si>
  <si>
    <t>Sri Lanka</t>
  </si>
  <si>
    <t>LR</t>
  </si>
  <si>
    <t>Liberia</t>
  </si>
  <si>
    <t>LS</t>
  </si>
  <si>
    <t>Lesotho</t>
  </si>
  <si>
    <t>LY</t>
  </si>
  <si>
    <t>Libya</t>
  </si>
  <si>
    <t>MA</t>
  </si>
  <si>
    <t>Morocco</t>
  </si>
  <si>
    <t>MD</t>
  </si>
  <si>
    <t>Moldova, Republic of</t>
  </si>
  <si>
    <t>ME</t>
  </si>
  <si>
    <t>Montenegro</t>
  </si>
  <si>
    <t>MG</t>
  </si>
  <si>
    <t>Madagascar</t>
  </si>
  <si>
    <t>MH</t>
  </si>
  <si>
    <t>Marshall Islands</t>
  </si>
  <si>
    <t>MK</t>
  </si>
  <si>
    <t>North Macedonia</t>
  </si>
  <si>
    <t>ML</t>
  </si>
  <si>
    <t>Mali</t>
  </si>
  <si>
    <t>MM</t>
  </si>
  <si>
    <t>Myanmar</t>
  </si>
  <si>
    <t>MN</t>
  </si>
  <si>
    <t>Mongolia</t>
  </si>
  <si>
    <t>MO</t>
  </si>
  <si>
    <t>Macao</t>
  </si>
  <si>
    <t>MP</t>
  </si>
  <si>
    <t>Northern Mariana Islands</t>
  </si>
  <si>
    <t>MR</t>
  </si>
  <si>
    <t>Mauritania</t>
  </si>
  <si>
    <t>MS</t>
  </si>
  <si>
    <t>Montserrat</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</si>
  <si>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</si>
  <si>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</si>
  <si>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</si>
  <si>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</si>
  <si>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</si>
  <si>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</si>
  <si>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</si>
  <si>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</si>
  <si>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</si>
  <si>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</si>
  <si>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</si>
  <si>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</si>
  <si>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</si>
  <si>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</si>
  <si>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</si>
  <si>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</si>
  <si>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</si>
  <si>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</si>
  <si>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</si>
  <si>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</si>
  <si>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</si>
  <si>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</si>
  <si>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</si>
  <si>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</si>
  <si>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</si>
  <si>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</si>
  <si>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</si>
  <si>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</si>
  <si>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</si>
  <si>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</si>
  <si>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</si>
  <si>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</si>
  <si>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</si>
  <si>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</si>
  <si>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</si>
  <si>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</si>
  <si>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</si>
  <si>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</si>
  <si>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</si>
  <si>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</si>
  <si>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</si>
  <si>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</si>
  <si>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</si>
  <si>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</si>
  <si>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</si>
  <si>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</si>
  <si>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</si>
  <si>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</si>
  <si>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</si>
  <si>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</si>
  <si>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</si>
  <si>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</si>
  <si>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</si>
  <si>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Occupied Palestinian Territory</t>
  </si>
  <si>
    <t>PW</t>
  </si>
  <si>
    <t>Palau</t>
  </si>
  <si>
    <t>PY</t>
  </si>
  <si>
    <t>Paraguay</t>
  </si>
  <si>
    <t>QA</t>
  </si>
  <si>
    <t>Qatar</t>
  </si>
  <si>
    <t>QP</t>
  </si>
  <si>
    <t>High seas</t>
  </si>
  <si>
    <t>QQ</t>
  </si>
  <si>
    <t>Stores and provisions</t>
  </si>
  <si>
    <t>QR</t>
  </si>
  <si>
    <t>Stores and provisions intra-Comm</t>
  </si>
  <si>
    <t>QS</t>
  </si>
  <si>
    <t>Stores and provisions 3rd countries</t>
  </si>
  <si>
    <t>QU</t>
  </si>
  <si>
    <t>Countries not specified</t>
  </si>
  <si>
    <t>QV</t>
  </si>
  <si>
    <t>Countries not spec intra-Comm</t>
  </si>
  <si>
    <t>QW</t>
  </si>
  <si>
    <t>Countries not spec 3rd countries</t>
  </si>
  <si>
    <t>QX</t>
  </si>
  <si>
    <t>Countries not spec com/mil reasons</t>
  </si>
  <si>
    <t>QY</t>
  </si>
  <si>
    <t>Countries n/s com/mil intra-Comm</t>
  </si>
  <si>
    <t>QZ</t>
  </si>
  <si>
    <t>Countries n/s com/mil 3rd countries</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</si>
  <si>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</si>
  <si>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</si>
  <si>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</si>
  <si>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</si>
  <si>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</si>
  <si>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</si>
  <si>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</si>
  <si>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</si>
  <si>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</si>
  <si>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</si>
  <si>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</si>
  <si>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</si>
  <si>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</si>
  <si>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</si>
  <si>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</si>
  <si>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</si>
  <si>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</si>
  <si>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t>
  </si>
  <si>
    <t>SJ</t>
  </si>
  <si>
    <t>Svalbard and Jan Mayen Islands</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</si>
  <si>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</si>
  <si>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</si>
  <si>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</si>
  <si>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</si>
  <si>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</si>
  <si>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</si>
  <si>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</si>
  <si>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</si>
  <si>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</si>
  <si>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</si>
  <si>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</si>
  <si>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</si>
  <si>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</si>
  <si>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</si>
  <si>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</si>
  <si>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</si>
  <si>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</si>
  <si>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</si>
  <si>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</si>
  <si>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</si>
  <si>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</si>
  <si>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 xml:space="preserve">Kingdom of Eswatini </t>
  </si>
  <si>
    <t>TC</t>
  </si>
  <si>
    <t>Turks and Caicos Islands</t>
  </si>
  <si>
    <t>TD</t>
  </si>
  <si>
    <t>Chad</t>
  </si>
  <si>
    <t>TF</t>
  </si>
  <si>
    <t>French Southern Territories</t>
  </si>
  <si>
    <t>TG</t>
  </si>
  <si>
    <t>Togo</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</si>
  <si>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</si>
  <si>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</si>
  <si>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</si>
  <si>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</si>
  <si>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</si>
  <si>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</si>
  <si>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</si>
  <si>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</si>
  <si>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</si>
  <si>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</si>
  <si>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</si>
  <si>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</si>
  <si>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</si>
  <si>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</si>
  <si>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</si>
  <si>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</si>
  <si>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</si>
  <si>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</si>
  <si>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</si>
  <si>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</si>
  <si>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Taiwan</t>
  </si>
  <si>
    <t>TZ</t>
  </si>
  <si>
    <t>Tanzania, United Republic of</t>
  </si>
  <si>
    <t>UA</t>
  </si>
  <si>
    <t>Ukraine</t>
  </si>
  <si>
    <t>UG</t>
  </si>
  <si>
    <t>Uganda</t>
  </si>
  <si>
    <t>UM</t>
  </si>
  <si>
    <t>United States Minor Outlying Island</t>
  </si>
  <si>
    <t>US</t>
  </si>
  <si>
    <t>United States</t>
  </si>
  <si>
    <t>UY</t>
  </si>
  <si>
    <t>Uruguay</t>
  </si>
  <si>
    <t>UZ</t>
  </si>
  <si>
    <t>Uzbekistan</t>
  </si>
  <si>
    <t>VA</t>
  </si>
  <si>
    <t>Vatican City</t>
  </si>
  <si>
    <t>VC</t>
  </si>
  <si>
    <t>St Vincent</t>
  </si>
  <si>
    <t>VE</t>
  </si>
  <si>
    <t>Venezuela</t>
  </si>
  <si>
    <t>VG</t>
  </si>
  <si>
    <t>British Virgin Islands</t>
  </si>
  <si>
    <t>VI</t>
  </si>
  <si>
    <t>US Virgin Islands</t>
  </si>
  <si>
    <t>VN</t>
  </si>
  <si>
    <t>Vietnam</t>
  </si>
  <si>
    <t>VU</t>
  </si>
  <si>
    <t>Vanuatu</t>
  </si>
  <si>
    <t>WF</t>
  </si>
  <si>
    <t>Wallis and Futuna Islands</t>
  </si>
  <si>
    <t>WS</t>
  </si>
  <si>
    <t>Samoa</t>
  </si>
  <si>
    <t>XC</t>
  </si>
  <si>
    <t>Ceuta</t>
  </si>
  <si>
    <t>XK</t>
  </si>
  <si>
    <t>Kosovo</t>
  </si>
  <si>
    <t>XL</t>
  </si>
  <si>
    <t>Melilla</t>
  </si>
  <si>
    <t>YE</t>
  </si>
  <si>
    <t>Yemen</t>
  </si>
  <si>
    <t>ZA</t>
  </si>
  <si>
    <t>South Africa</t>
  </si>
  <si>
    <t>ZM</t>
  </si>
  <si>
    <t>Zambia</t>
  </si>
  <si>
    <t>ZW</t>
  </si>
  <si>
    <t>Zimbabwe</t>
  </si>
  <si>
    <t>ISO 3166-1 Alpha-2</t>
  </si>
  <si>
    <t>Description</t>
  </si>
  <si>
    <t>Name</t>
  </si>
  <si>
    <t>Street</t>
  </si>
  <si>
    <t>Post code</t>
  </si>
  <si>
    <t>Post box</t>
  </si>
  <si>
    <t>City</t>
  </si>
  <si>
    <t>Country</t>
  </si>
  <si>
    <t xml:space="preserve">INSTALLATION INFORMATION  </t>
  </si>
  <si>
    <r>
      <t xml:space="preserve">Installation name
</t>
    </r>
    <r>
      <rPr>
        <sz val="8"/>
        <color theme="1"/>
        <rFont val="Arial"/>
        <family val="2"/>
      </rPr>
      <t>max. 265 characters</t>
    </r>
  </si>
  <si>
    <r>
      <t xml:space="preserve">Country of establishment
</t>
    </r>
    <r>
      <rPr>
        <sz val="8"/>
        <color theme="1"/>
        <rFont val="Arial"/>
        <family val="2"/>
      </rPr>
      <t>Choose from drop-down</t>
    </r>
  </si>
  <si>
    <t>Source of emission factor for electricity</t>
  </si>
  <si>
    <t>Other data</t>
  </si>
  <si>
    <t>PRODUCTION METHOD - 2023-09-25</t>
  </si>
  <si>
    <t>Method ID</t>
  </si>
  <si>
    <t>P01</t>
  </si>
  <si>
    <t>Calcined clay</t>
  </si>
  <si>
    <t>P02</t>
  </si>
  <si>
    <t>Cement clinker</t>
  </si>
  <si>
    <t>P03</t>
  </si>
  <si>
    <t>Cement</t>
  </si>
  <si>
    <t>P04</t>
  </si>
  <si>
    <t>Aluminuous cement</t>
  </si>
  <si>
    <t>P05</t>
  </si>
  <si>
    <t>Sintered ore</t>
  </si>
  <si>
    <t>P08</t>
  </si>
  <si>
    <t>Electricity</t>
  </si>
  <si>
    <t>P09</t>
  </si>
  <si>
    <t>Steam reforming</t>
  </si>
  <si>
    <t>P10</t>
  </si>
  <si>
    <t>Partial oxidation</t>
  </si>
  <si>
    <t>P11</t>
  </si>
  <si>
    <t>Other fuel-based hydrogen production</t>
  </si>
  <si>
    <t>P12</t>
  </si>
  <si>
    <t>Electrolysis of water</t>
  </si>
  <si>
    <t>P13</t>
  </si>
  <si>
    <t>Electrolysis of water (other energy sources)</t>
  </si>
  <si>
    <t>P14</t>
  </si>
  <si>
    <t>Chlor-Alkali electrolysis</t>
  </si>
  <si>
    <t>P15</t>
  </si>
  <si>
    <t>Production of chlorates</t>
  </si>
  <si>
    <t>P16</t>
  </si>
  <si>
    <t>Other production routes</t>
  </si>
  <si>
    <t>P17</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</si>
  <si>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</si>
  <si>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</si>
  <si>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</si>
  <si>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</si>
  <si>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</si>
  <si>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</si>
  <si>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</si>
  <si>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</si>
  <si>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</si>
  <si>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</si>
  <si>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</si>
  <si>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</si>
  <si>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</si>
  <si>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Smelting reduction</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</si>
  <si>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</si>
  <si>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</si>
  <si>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</si>
  <si>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</si>
  <si>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</si>
  <si>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</si>
  <si>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</si>
  <si>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</si>
  <si>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</si>
  <si>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</si>
  <si>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</si>
  <si>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</si>
  <si>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</si>
  <si>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</si>
  <si>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</si>
  <si>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</si>
  <si>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</si>
  <si>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</si>
  <si>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</si>
  <si>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</si>
  <si>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</si>
  <si>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</si>
  <si>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</si>
  <si>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</si>
  <si>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</si>
  <si>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</si>
  <si>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</si>
  <si>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</si>
  <si>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</si>
  <si>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</si>
  <si>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</si>
  <si>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</si>
  <si>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</si>
  <si>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</si>
  <si>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</si>
  <si>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</si>
  <si>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</si>
  <si>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</si>
  <si>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</si>
  <si>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</si>
  <si>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</si>
  <si>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</si>
  <si>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</si>
  <si>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</si>
  <si>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r>
      <t xml:space="preserve">Source of electricity
</t>
    </r>
    <r>
      <rPr>
        <sz val="8"/>
        <color theme="1"/>
        <rFont val="Arial"/>
        <family val="2"/>
      </rPr>
      <t>Select from drop-down</t>
    </r>
  </si>
  <si>
    <t>Currency</t>
  </si>
  <si>
    <t>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</si>
  <si>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</si>
  <si>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</si>
  <si>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</si>
  <si>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</si>
  <si>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</si>
  <si>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</si>
  <si>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</si>
  <si>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</si>
  <si>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</si>
  <si>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</si>
  <si>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</si>
  <si>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</si>
  <si>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</si>
  <si>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</si>
  <si>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</si>
  <si>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</si>
  <si>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</si>
  <si>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</si>
  <si>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</si>
  <si>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</si>
  <si>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</si>
  <si>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</si>
  <si>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</si>
  <si>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</si>
  <si>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</si>
  <si>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</si>
  <si>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</si>
  <si>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</si>
  <si>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</si>
  <si>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</si>
  <si>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</si>
  <si>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</si>
  <si>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</si>
  <si>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</si>
  <si>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</si>
  <si>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</si>
  <si>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</si>
  <si>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</si>
  <si>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BRL</t>
  </si>
  <si>
    <t>Brazilian Real</t>
  </si>
  <si>
    <t>BSD</t>
  </si>
  <si>
    <t>Bahamian Dollar</t>
  </si>
  <si>
    <t>BTN</t>
  </si>
  <si>
    <t>Ngultrum</t>
  </si>
  <si>
    <t>BYN</t>
  </si>
  <si>
    <t>Belarusian Ruble</t>
  </si>
  <si>
    <t>BZD</t>
  </si>
  <si>
    <t>Belize Dollar</t>
  </si>
  <si>
    <t>CAD</t>
  </si>
  <si>
    <t>Canadian Dollar</t>
  </si>
  <si>
    <t>CDF</t>
  </si>
  <si>
    <t>Congolese Franc</t>
  </si>
  <si>
    <t>CHF</t>
  </si>
  <si>
    <t>Swiss Franc</t>
  </si>
  <si>
    <t>CLP</t>
  </si>
  <si>
    <t>Chilean Peso</t>
  </si>
  <si>
    <t>CNY</t>
  </si>
  <si>
    <t>Yuan Renminbi</t>
  </si>
  <si>
    <t>COP</t>
  </si>
  <si>
    <t>Colombian Peso</t>
  </si>
  <si>
    <t>CRC</t>
  </si>
  <si>
    <t>Costa Rican Colon</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</si>
  <si>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</si>
  <si>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</si>
  <si>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</si>
  <si>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</si>
  <si>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</si>
  <si>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</si>
  <si>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</si>
  <si>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</si>
  <si>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</si>
  <si>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</si>
  <si>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</si>
  <si>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</si>
  <si>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</si>
  <si>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</si>
  <si>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</si>
  <si>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</si>
  <si>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</si>
  <si>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</si>
  <si>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</si>
  <si>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</si>
  <si>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</si>
  <si>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</si>
  <si>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</si>
  <si>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</si>
  <si>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</si>
  <si>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</si>
  <si>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</si>
  <si>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</si>
  <si>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</si>
  <si>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</si>
  <si>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</si>
  <si>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</si>
  <si>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</si>
  <si>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</si>
  <si>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</si>
  <si>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</si>
  <si>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</si>
  <si>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</si>
  <si>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</si>
  <si>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</si>
  <si>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</si>
  <si>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</si>
  <si>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</si>
  <si>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</si>
  <si>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</si>
  <si>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</si>
  <si>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</si>
  <si>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</si>
  <si>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</si>
  <si>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</si>
  <si>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</si>
  <si>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</si>
  <si>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</si>
  <si>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</si>
  <si>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</si>
  <si>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</si>
  <si>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</si>
  <si>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</si>
  <si>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</si>
  <si>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</si>
  <si>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</si>
  <si>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</si>
  <si>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</si>
  <si>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</si>
  <si>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</si>
  <si>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</si>
  <si>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</si>
  <si>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</si>
  <si>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</si>
  <si>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</si>
  <si>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</si>
  <si>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</si>
  <si>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</si>
  <si>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</si>
  <si>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</si>
  <si>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</si>
  <si>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</si>
  <si>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</si>
  <si>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</si>
  <si>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</si>
  <si>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</si>
  <si>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</si>
  <si>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</si>
  <si>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</si>
  <si>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</si>
  <si>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</si>
  <si>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</si>
  <si>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</si>
  <si>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</si>
  <si>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</si>
  <si>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</si>
  <si>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</si>
  <si>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</si>
  <si>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</si>
  <si>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</si>
  <si>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</si>
  <si>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</si>
  <si>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</si>
  <si>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</si>
  <si>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</si>
  <si>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</si>
  <si>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</si>
  <si>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</si>
  <si>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</si>
  <si>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</si>
  <si>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</si>
  <si>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</si>
  <si>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</si>
  <si>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</si>
  <si>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</si>
  <si>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</si>
  <si>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</si>
  <si>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</si>
  <si>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</si>
  <si>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</si>
  <si>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</si>
  <si>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</si>
  <si>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</si>
  <si>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</si>
  <si>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</si>
  <si>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</si>
  <si>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</si>
  <si>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</si>
  <si>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</si>
  <si>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</si>
  <si>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</si>
  <si>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</si>
  <si>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</si>
  <si>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</si>
  <si>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</si>
  <si>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</si>
  <si>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</si>
  <si>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</si>
  <si>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</si>
  <si>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</si>
  <si>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</si>
  <si>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</si>
  <si>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</si>
  <si>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</si>
  <si>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</si>
  <si>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</si>
  <si>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</si>
  <si>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</si>
  <si>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</si>
  <si>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</si>
  <si>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</si>
  <si>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</si>
  <si>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</si>
  <si>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</si>
  <si>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</si>
  <si>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</si>
  <si>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</si>
  <si>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</si>
  <si>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</si>
  <si>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</si>
  <si>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</si>
  <si>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</si>
  <si>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</si>
  <si>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</si>
  <si>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</si>
  <si>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</si>
  <si>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</si>
  <si>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</si>
  <si>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</si>
  <si>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</si>
  <si>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</si>
  <si>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</si>
  <si>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</si>
  <si>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</si>
  <si>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</si>
  <si>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</si>
  <si>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</si>
  <si>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</si>
  <si>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</si>
  <si>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</si>
  <si>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</si>
  <si>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</si>
  <si>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</si>
  <si>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</si>
  <si>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</si>
  <si>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</si>
  <si>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</si>
  <si>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</si>
  <si>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</si>
  <si>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</si>
  <si>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</si>
  <si>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</si>
  <si>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</si>
  <si>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</si>
  <si>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</si>
  <si>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</si>
  <si>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</si>
  <si>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</si>
  <si>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</si>
  <si>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</si>
  <si>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</si>
  <si>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</si>
  <si>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</si>
  <si>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</si>
  <si>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</si>
  <si>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</si>
  <si>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</si>
  <si>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</si>
  <si>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</si>
  <si>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</si>
  <si>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</si>
  <si>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</si>
  <si>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</si>
  <si>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</si>
  <si>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</si>
  <si>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</si>
  <si>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</si>
  <si>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UYU</t>
  </si>
  <si>
    <t>Peso Uruguayo</t>
  </si>
  <si>
    <t>UZS</t>
  </si>
  <si>
    <t>Uzbekistan Sum</t>
  </si>
  <si>
    <t>VES</t>
  </si>
  <si>
    <t>Bolivar Soberano</t>
  </si>
  <si>
    <t>VND</t>
  </si>
  <si>
    <t>Dong</t>
  </si>
  <si>
    <t>VUV</t>
  </si>
  <si>
    <t>Vatu</t>
  </si>
  <si>
    <t>WST</t>
  </si>
  <si>
    <t>Tala</t>
  </si>
  <si>
    <t>XAF</t>
  </si>
  <si>
    <t>CFA Franc BEAC</t>
  </si>
  <si>
    <t>XCD</t>
  </si>
  <si>
    <t>East Caribbean Dollar</t>
  </si>
  <si>
    <t>XOF</t>
  </si>
  <si>
    <t>CFA Franc BCEAO</t>
  </si>
  <si>
    <t>XPF</t>
  </si>
  <si>
    <t>CFP Franc</t>
  </si>
  <si>
    <t>YER</t>
  </si>
  <si>
    <t>Yemeni Rial</t>
  </si>
  <si>
    <t>ZAR</t>
  </si>
  <si>
    <t>Rand</t>
  </si>
  <si>
    <t>ZMW</t>
  </si>
  <si>
    <t>Zambian Kwacha</t>
  </si>
  <si>
    <t>ZWL</t>
  </si>
  <si>
    <t>Zimbabwe Dollar</t>
  </si>
  <si>
    <t>SOE01</t>
  </si>
  <si>
    <t>Direct technical link to electricity generator</t>
  </si>
  <si>
    <t>SOE02</t>
  </si>
  <si>
    <t>(Bilateral) power purchase agreement</t>
  </si>
  <si>
    <t>SOE03</t>
  </si>
  <si>
    <t>Received from the grid</t>
  </si>
  <si>
    <t>InstrumentType</t>
  </si>
  <si>
    <t>01</t>
  </si>
  <si>
    <t>Carbon tax</t>
  </si>
  <si>
    <t>02</t>
  </si>
  <si>
    <t>Carbon levy</t>
  </si>
  <si>
    <t>03</t>
  </si>
  <si>
    <t>Carbon fee</t>
  </si>
  <si>
    <t>04</t>
  </si>
  <si>
    <t>Emission allowances under a greenhouse gas emissions trading system in the context of a national ETS</t>
  </si>
  <si>
    <t>05</t>
  </si>
  <si>
    <t>Emission allowances under a greenhouse gas emissions trading system in the context of a regional ETS</t>
  </si>
  <si>
    <t>Type of product covered under carbon price</t>
  </si>
  <si>
    <t>TPC01</t>
  </si>
  <si>
    <t>Actual product</t>
  </si>
  <si>
    <t>TPC02</t>
  </si>
  <si>
    <t>Other materials</t>
  </si>
  <si>
    <t>Emission factor based on specific default values</t>
  </si>
  <si>
    <t>D.4(a)</t>
  </si>
  <si>
    <t>D.4(b)</t>
  </si>
  <si>
    <t>D.4.1</t>
  </si>
  <si>
    <t>D.4.2</t>
  </si>
  <si>
    <t>D.4.3.1</t>
  </si>
  <si>
    <t>D.4.3.2</t>
  </si>
  <si>
    <t>Source of emission factor value</t>
  </si>
  <si>
    <t>EF based on IEA data, provided by the European Commission</t>
  </si>
  <si>
    <t>EF based on other publicly available data representing either the average EF or the CO2 emission factor as in section 4.3 of Annex IV of the CBAM Regulation.</t>
  </si>
  <si>
    <t>EF of electricity produced in the installation other than by cogeneration</t>
  </si>
  <si>
    <t>EF of electricity produced in the installation by cogeneration</t>
  </si>
  <si>
    <t>EF of electricity produced outside the installation (received from a source with a direct technical link)</t>
  </si>
  <si>
    <t>EF of electricity produced outside the installation (received from a producer under a power purchase agreement)</t>
  </si>
  <si>
    <r>
      <t xml:space="preserve">Source of emission factor value
</t>
    </r>
    <r>
      <rPr>
        <sz val="8"/>
        <color theme="1"/>
        <rFont val="Arial"/>
        <family val="2"/>
      </rPr>
      <t>Conditional on D.XX</t>
    </r>
    <r>
      <rPr>
        <b/>
        <sz val="12"/>
        <color theme="1"/>
        <rFont val="Arial"/>
        <family val="2"/>
      </rPr>
      <t xml:space="preserve">
</t>
    </r>
    <r>
      <rPr>
        <sz val="8"/>
        <color theme="1"/>
        <rFont val="Arial"/>
        <family val="2"/>
      </rPr>
      <t>Select from drop-down</t>
    </r>
  </si>
  <si>
    <t>dd.mm.yyyy</t>
  </si>
  <si>
    <r>
      <t xml:space="preserve">Type of applicable reporting methodology
</t>
    </r>
    <r>
      <rPr>
        <sz val="8"/>
        <color theme="1"/>
        <rFont val="Arial"/>
        <family val="2"/>
      </rPr>
      <t>Select from drop-down</t>
    </r>
  </si>
  <si>
    <r>
      <t xml:space="preserve">Additional information on reporting methodology
</t>
    </r>
    <r>
      <rPr>
        <sz val="8"/>
        <color theme="1"/>
        <rFont val="Arial"/>
        <family val="2"/>
      </rPr>
      <t>max. 4000 char.</t>
    </r>
  </si>
  <si>
    <t>TOM01</t>
  </si>
  <si>
    <t>Commission rules</t>
  </si>
  <si>
    <t>TOM02</t>
  </si>
  <si>
    <t>Other Methods</t>
  </si>
  <si>
    <t>Reporting Methodology</t>
  </si>
  <si>
    <r>
      <t>Street</t>
    </r>
    <r>
      <rPr>
        <sz val="8"/>
        <color theme="1"/>
        <rFont val="Arial"/>
        <family val="2"/>
      </rPr>
      <t xml:space="preserve"> (OPTIONAL)</t>
    </r>
  </si>
  <si>
    <r>
      <t>Post box</t>
    </r>
    <r>
      <rPr>
        <sz val="8"/>
        <color theme="1"/>
        <rFont val="Arial"/>
        <family val="2"/>
      </rPr>
      <t xml:space="preserve"> (OPTIONAL)</t>
    </r>
  </si>
  <si>
    <r>
      <t>Post code</t>
    </r>
    <r>
      <rPr>
        <sz val="8"/>
        <color theme="1"/>
        <rFont val="Arial"/>
        <family val="2"/>
      </rPr>
      <t xml:space="preserve"> (OPTIONAL)</t>
    </r>
  </si>
  <si>
    <t>E-Mail</t>
  </si>
  <si>
    <t>Telephone</t>
  </si>
  <si>
    <t>REPORTING PERIOD</t>
  </si>
  <si>
    <t>CN Code of product</t>
  </si>
  <si>
    <t>Fuel Type Description</t>
  </si>
  <si>
    <t>No fuel used</t>
  </si>
  <si>
    <t>Country of origin</t>
  </si>
  <si>
    <t xml:space="preserve"> Iron or steel products</t>
  </si>
  <si>
    <t>Fuel type description</t>
  </si>
  <si>
    <t>Emission factor</t>
  </si>
  <si>
    <t>Net calorific</t>
  </si>
  <si>
    <t>Precursor Production Method</t>
  </si>
  <si>
    <t>Country Code</t>
  </si>
  <si>
    <t>Description (English)</t>
  </si>
  <si>
    <t>[t CO2 /TJ]</t>
  </si>
  <si>
    <t>value [TJ/Gg]</t>
  </si>
  <si>
    <t>value [TJ/t]</t>
  </si>
  <si>
    <t>Crude oil</t>
  </si>
  <si>
    <t xml:space="preserve"> Cement clinker</t>
  </si>
  <si>
    <t>Orimulsion</t>
  </si>
  <si>
    <t xml:space="preserve"> Cement</t>
  </si>
  <si>
    <t>Natural gas liquids</t>
  </si>
  <si>
    <t xml:space="preserve"> Aluminuous cement</t>
  </si>
  <si>
    <t>Motor gasoline</t>
  </si>
  <si>
    <t xml:space="preserve"> Sintered ore</t>
  </si>
  <si>
    <t>Kerosene (other than jet kerosene)</t>
  </si>
  <si>
    <t xml:space="preserve"> Electricity</t>
  </si>
  <si>
    <t>Shale oil</t>
  </si>
  <si>
    <t xml:space="preserve"> Mixed fertilisers</t>
  </si>
  <si>
    <t>Gas/Diesel oil</t>
  </si>
  <si>
    <t xml:space="preserve"> Urea</t>
  </si>
  <si>
    <t>Residual fuel oil</t>
  </si>
  <si>
    <t>Liquefied petroleum gases</t>
  </si>
  <si>
    <t xml:space="preserve"> Aluminium products</t>
  </si>
  <si>
    <t>Ethane</t>
  </si>
  <si>
    <t xml:space="preserve"> Crude Steel</t>
  </si>
  <si>
    <t>Naphtha</t>
  </si>
  <si>
    <t xml:space="preserve"> Direct Reduced Iron</t>
  </si>
  <si>
    <t>AT</t>
  </si>
  <si>
    <t>Austria</t>
  </si>
  <si>
    <t>Bitumen</t>
  </si>
  <si>
    <t xml:space="preserve"> Pig Iron</t>
  </si>
  <si>
    <t>Lubricants</t>
  </si>
  <si>
    <t xml:space="preserve"> Alloys (FeMn</t>
  </si>
  <si>
    <t>Petroleum coke</t>
  </si>
  <si>
    <t xml:space="preserve"> FeCr</t>
  </si>
  <si>
    <t>AX</t>
  </si>
  <si>
    <t>ÅLAND ISLANDS</t>
  </si>
  <si>
    <t>Refinery feedstocks</t>
  </si>
  <si>
    <t xml:space="preserve"> FeNi)</t>
  </si>
  <si>
    <t>Refinery gas</t>
  </si>
  <si>
    <t xml:space="preserve"> Hydrogen</t>
  </si>
  <si>
    <t>Paraffin waxes</t>
  </si>
  <si>
    <t xml:space="preserve"> Ammonia</t>
  </si>
  <si>
    <t>White spirit and SBP</t>
  </si>
  <si>
    <t xml:space="preserve"> Nitric Acid</t>
  </si>
  <si>
    <t>Other petroleum products</t>
  </si>
  <si>
    <t xml:space="preserve"> Unwrought Aluminium</t>
  </si>
  <si>
    <t>BE</t>
  </si>
  <si>
    <t>Belgium</t>
  </si>
  <si>
    <t>Anthracite</t>
  </si>
  <si>
    <t>Coking coal</t>
  </si>
  <si>
    <t>BG</t>
  </si>
  <si>
    <t>Bulgaria</t>
  </si>
  <si>
    <t>Other bituminous coal</t>
  </si>
  <si>
    <t>Sub-bituminous coal</t>
  </si>
  <si>
    <t>Lignite</t>
  </si>
  <si>
    <t>Oil shale and tar sands</t>
  </si>
  <si>
    <t>Patent fuel</t>
  </si>
  <si>
    <t>Coke oven coke and lignite coke</t>
  </si>
  <si>
    <t>Gas coke</t>
  </si>
  <si>
    <t>Coal tar</t>
  </si>
  <si>
    <t>Gas works gas</t>
  </si>
  <si>
    <t>Coke oven gas</t>
  </si>
  <si>
    <t>Blast furnace gas</t>
  </si>
  <si>
    <t>Oxygen steel furnace gas</t>
  </si>
  <si>
    <t>Natural gas</t>
  </si>
  <si>
    <t>Industrial wastes</t>
  </si>
  <si>
    <t>n.a.</t>
  </si>
  <si>
    <t>Waste oils</t>
  </si>
  <si>
    <t>Peat</t>
  </si>
  <si>
    <t>Waste tyres</t>
  </si>
  <si>
    <t>Carbon monoxide</t>
  </si>
  <si>
    <t>Methane</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</si>
  <si>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</si>
  <si>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</si>
  <si>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</si>
  <si>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</si>
  <si>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</si>
  <si>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</si>
  <si>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</si>
  <si>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</si>
  <si>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</si>
  <si>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</si>
  <si>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</si>
  <si>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</si>
  <si>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</si>
  <si>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</si>
  <si>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</si>
  <si>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</si>
  <si>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</si>
  <si>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</si>
  <si>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</si>
  <si>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</si>
  <si>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</si>
  <si>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</si>
  <si>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</si>
  <si>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</si>
  <si>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</si>
  <si>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</si>
  <si>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</si>
  <si>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</si>
  <si>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</si>
  <si>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</si>
  <si>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</si>
  <si>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</si>
  <si>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</si>
  <si>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</si>
  <si>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</si>
  <si>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</si>
  <si>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</si>
  <si>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</si>
  <si>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</si>
  <si>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</si>
  <si>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</si>
  <si>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</si>
  <si>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</si>
  <si>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</si>
  <si>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</si>
  <si>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</si>
  <si>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</si>
  <si>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</si>
  <si>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</si>
  <si>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</si>
  <si>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</si>
  <si>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</si>
  <si>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</si>
  <si>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</si>
  <si>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</si>
  <si>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</si>
  <si>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</si>
  <si>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</si>
  <si>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</si>
  <si>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</si>
  <si>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</si>
  <si>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</si>
  <si>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3rd Countries</t>
  </si>
  <si>
    <t>All countries</t>
  </si>
  <si>
    <t>Consumed for the production of which good</t>
  </si>
  <si>
    <t>yes/no</t>
  </si>
  <si>
    <t>yes</t>
  </si>
  <si>
    <t>Column1</t>
  </si>
  <si>
    <t>no</t>
  </si>
  <si>
    <t>Default values for specific embedded emissions during the CBAM transitional period</t>
  </si>
  <si>
    <t>CN code</t>
  </si>
  <si>
    <t>Direct default value</t>
  </si>
  <si>
    <t>Indirect default value</t>
  </si>
  <si>
    <r>
      <t xml:space="preserve">Production method
</t>
    </r>
    <r>
      <rPr>
        <sz val="8"/>
        <color theme="1"/>
        <rFont val="Arial"/>
        <family val="2"/>
      </rPr>
      <t>Select from drop-down</t>
    </r>
  </si>
  <si>
    <r>
      <t xml:space="preserve">Production method ID
</t>
    </r>
    <r>
      <rPr>
        <sz val="8"/>
        <color theme="1"/>
        <rFont val="Arial"/>
        <family val="2"/>
      </rPr>
      <t>Automatically filled</t>
    </r>
  </si>
  <si>
    <r>
      <t xml:space="preserve">Description of good(s)
</t>
    </r>
    <r>
      <rPr>
        <sz val="8"/>
        <color theme="1"/>
        <rFont val="Arial"/>
        <family val="2"/>
      </rPr>
      <t>max. 512 characters</t>
    </r>
  </si>
  <si>
    <t>Description of good(s)</t>
  </si>
  <si>
    <t>Carbon steel screws and nuts</t>
  </si>
  <si>
    <t>Example Screw Production Plant</t>
  </si>
  <si>
    <t>Carbon steel</t>
  </si>
  <si>
    <t>Emissions data from precursor supplier available?</t>
  </si>
  <si>
    <t>Value</t>
  </si>
  <si>
    <t>E</t>
  </si>
  <si>
    <t>Date</t>
  </si>
  <si>
    <t>High alloy steel screws and nuts</t>
  </si>
  <si>
    <t>High alloy steel</t>
  </si>
  <si>
    <t>Template and calculator provided by EFDA and developed by carboneer.</t>
  </si>
  <si>
    <t>For whom is this material developed?</t>
  </si>
  <si>
    <t>When can this material be applied?</t>
  </si>
  <si>
    <t>How is it to be used?</t>
  </si>
  <si>
    <t>Where to ask questions?</t>
  </si>
  <si>
    <t>(only answer B.01-B.09 if responding company is not identical with operator)</t>
  </si>
  <si>
    <t>E.01</t>
  </si>
  <si>
    <t>E.02</t>
  </si>
  <si>
    <t>E.03</t>
  </si>
  <si>
    <t>E.04</t>
  </si>
  <si>
    <t>E.05</t>
  </si>
  <si>
    <t>E.06</t>
  </si>
  <si>
    <t>E.07</t>
  </si>
  <si>
    <t>E.08</t>
  </si>
  <si>
    <t>E.09</t>
  </si>
  <si>
    <t>E.10</t>
  </si>
  <si>
    <t>E.11</t>
  </si>
  <si>
    <t>E.12</t>
  </si>
  <si>
    <t>E.13</t>
  </si>
  <si>
    <t>E.14</t>
  </si>
  <si>
    <t>E.15</t>
  </si>
  <si>
    <t>G</t>
  </si>
  <si>
    <t>PRECURSOR DATA</t>
  </si>
  <si>
    <t>H</t>
  </si>
  <si>
    <t>G.01</t>
  </si>
  <si>
    <t>G.02</t>
  </si>
  <si>
    <t>G.03</t>
  </si>
  <si>
    <t>G.04</t>
  </si>
  <si>
    <t>G.05</t>
  </si>
  <si>
    <t>G.06</t>
  </si>
  <si>
    <t>H.01</t>
  </si>
  <si>
    <t>H.02</t>
  </si>
  <si>
    <t>H.03</t>
  </si>
  <si>
    <t>EMISSIONS DATA</t>
  </si>
  <si>
    <r>
      <t xml:space="preserve">Source of emission factor for electricity
</t>
    </r>
    <r>
      <rPr>
        <sz val="8"/>
        <color theme="1"/>
        <rFont val="Arial"/>
        <family val="2"/>
      </rPr>
      <t>Select from drop-down</t>
    </r>
  </si>
  <si>
    <t>CN Name</t>
  </si>
  <si>
    <t>CN code of the precursor
(combined nomenclature)</t>
  </si>
  <si>
    <t>2507 00 80</t>
  </si>
  <si>
    <t>2523 10 00</t>
  </si>
  <si>
    <t>2523 21 00</t>
  </si>
  <si>
    <t>2523 29 00</t>
  </si>
  <si>
    <t>2523 30 00</t>
  </si>
  <si>
    <t>2523 90 00</t>
  </si>
  <si>
    <t>2601 12 00</t>
  </si>
  <si>
    <t>2716 00 00</t>
  </si>
  <si>
    <t>2804 10 00</t>
  </si>
  <si>
    <t>2808 00 00</t>
  </si>
  <si>
    <t>2814</t>
  </si>
  <si>
    <t>2814 10 00</t>
  </si>
  <si>
    <t>2814 20 00</t>
  </si>
  <si>
    <t>2834 21 00</t>
  </si>
  <si>
    <t>3102</t>
  </si>
  <si>
    <t>3102 10</t>
  </si>
  <si>
    <t>3102 10 10</t>
  </si>
  <si>
    <t>3102 10 90</t>
  </si>
  <si>
    <t>3102 21 00</t>
  </si>
  <si>
    <t>3102 29 00</t>
  </si>
  <si>
    <t>3102 30</t>
  </si>
  <si>
    <t>3102 30 10</t>
  </si>
  <si>
    <t>3102 30 90</t>
  </si>
  <si>
    <t>3102 40</t>
  </si>
  <si>
    <t>3102 40 10</t>
  </si>
  <si>
    <t>3102 40 90</t>
  </si>
  <si>
    <t>3102 50 00</t>
  </si>
  <si>
    <t>3102 60 00</t>
  </si>
  <si>
    <t>3102 80 00</t>
  </si>
  <si>
    <t>3102 90 00</t>
  </si>
  <si>
    <t>3105</t>
  </si>
  <si>
    <t>3105 10 00</t>
  </si>
  <si>
    <t>3105 20</t>
  </si>
  <si>
    <t>3105 20 10</t>
  </si>
  <si>
    <t>3105 20 90</t>
  </si>
  <si>
    <t>3105 30 00</t>
  </si>
  <si>
    <t>3105 40 00</t>
  </si>
  <si>
    <t>3105 51 00</t>
  </si>
  <si>
    <t>3105 59 00</t>
  </si>
  <si>
    <t>3105 90</t>
  </si>
  <si>
    <t>3105 90 20</t>
  </si>
  <si>
    <t>3105 90 80</t>
  </si>
  <si>
    <t>7201</t>
  </si>
  <si>
    <t>7201 10</t>
  </si>
  <si>
    <t>7201 10 11</t>
  </si>
  <si>
    <t>7201 10 19</t>
  </si>
  <si>
    <t>7201 10 30</t>
  </si>
  <si>
    <t>7201 10 90</t>
  </si>
  <si>
    <t>7201 20 00</t>
  </si>
  <si>
    <t>7201 50</t>
  </si>
  <si>
    <t>7201 50 10</t>
  </si>
  <si>
    <t>7201 50 90</t>
  </si>
  <si>
    <t>7202 11</t>
  </si>
  <si>
    <t>7202 11 20</t>
  </si>
  <si>
    <t>7202 11 80</t>
  </si>
  <si>
    <t>7202 19 00</t>
  </si>
  <si>
    <t>7202 41</t>
  </si>
  <si>
    <t>7202 41 10</t>
  </si>
  <si>
    <t>7202 41 90</t>
  </si>
  <si>
    <t>7202 49</t>
  </si>
  <si>
    <t>7202 49 10</t>
  </si>
  <si>
    <t>7202 49 50</t>
  </si>
  <si>
    <t>7202 49 90</t>
  </si>
  <si>
    <t>7202 60 00</t>
  </si>
  <si>
    <t>7203</t>
  </si>
  <si>
    <t>7203 10 00</t>
  </si>
  <si>
    <t>7203 90 00</t>
  </si>
  <si>
    <t>7205</t>
  </si>
  <si>
    <t>7205 10 00</t>
  </si>
  <si>
    <t>7205 21 00</t>
  </si>
  <si>
    <t>7205 29 00</t>
  </si>
  <si>
    <t>7206</t>
  </si>
  <si>
    <t>7206 10 00</t>
  </si>
  <si>
    <t>7206 90 00</t>
  </si>
  <si>
    <t>7207</t>
  </si>
  <si>
    <t>7207 11</t>
  </si>
  <si>
    <t>7207 11 11</t>
  </si>
  <si>
    <t>7207 11 14</t>
  </si>
  <si>
    <t>7207 11 16</t>
  </si>
  <si>
    <t>7207 11 90</t>
  </si>
  <si>
    <t>7207 12</t>
  </si>
  <si>
    <t>7207 12 10</t>
  </si>
  <si>
    <t>7207 12 90</t>
  </si>
  <si>
    <t>7207 19</t>
  </si>
  <si>
    <t>7207 19 12</t>
  </si>
  <si>
    <t>7207 19 19</t>
  </si>
  <si>
    <t>7207 19 80</t>
  </si>
  <si>
    <t>7207 20</t>
  </si>
  <si>
    <t>7207 20 11</t>
  </si>
  <si>
    <t>7207 20 15</t>
  </si>
  <si>
    <t>7207 20 17</t>
  </si>
  <si>
    <t>7207 20 19</t>
  </si>
  <si>
    <t>7207 20 32</t>
  </si>
  <si>
    <t>7207 20 39</t>
  </si>
  <si>
    <t>7207 20 52</t>
  </si>
  <si>
    <t>7207 20 59</t>
  </si>
  <si>
    <t>7207 20 80</t>
  </si>
  <si>
    <t>7208</t>
  </si>
  <si>
    <t>7208 10 00</t>
  </si>
  <si>
    <t>7208 25 00</t>
  </si>
  <si>
    <t>7208 26 00</t>
  </si>
  <si>
    <t>7208 27 00</t>
  </si>
  <si>
    <t>7208 36 00</t>
  </si>
  <si>
    <t>7208 37 00</t>
  </si>
  <si>
    <t>7208 38 00</t>
  </si>
  <si>
    <t>7208 39 00</t>
  </si>
  <si>
    <t>7208 40 00</t>
  </si>
  <si>
    <t>7208 51</t>
  </si>
  <si>
    <t>7208 51 20</t>
  </si>
  <si>
    <t>7208 51 91</t>
  </si>
  <si>
    <t>7208 51 98</t>
  </si>
  <si>
    <t>7208 52</t>
  </si>
  <si>
    <t>7208 52 10</t>
  </si>
  <si>
    <t>7208 52 91</t>
  </si>
  <si>
    <t>7208 52 99</t>
  </si>
  <si>
    <t>7208 53</t>
  </si>
  <si>
    <t>7208 53 10</t>
  </si>
  <si>
    <t>7208 53 90</t>
  </si>
  <si>
    <t>7208 54 00</t>
  </si>
  <si>
    <t>7208 90</t>
  </si>
  <si>
    <t>7208 90 20</t>
  </si>
  <si>
    <t>7208 90 80</t>
  </si>
  <si>
    <t>7209</t>
  </si>
  <si>
    <t>7209 15 00</t>
  </si>
  <si>
    <t>7209 16</t>
  </si>
  <si>
    <t>7209 16 10</t>
  </si>
  <si>
    <t>7209 16 90</t>
  </si>
  <si>
    <t>7209 17</t>
  </si>
  <si>
    <t>7209 17 10</t>
  </si>
  <si>
    <t>7209 17 90</t>
  </si>
  <si>
    <t>7209 18</t>
  </si>
  <si>
    <t>7209 18 10</t>
  </si>
  <si>
    <t>7209 18 91</t>
  </si>
  <si>
    <t>7209 18 99</t>
  </si>
  <si>
    <t>7209 25 00</t>
  </si>
  <si>
    <t>7209 26</t>
  </si>
  <si>
    <t>7209 26 10</t>
  </si>
  <si>
    <t>7209 26 90</t>
  </si>
  <si>
    <t>7209 27</t>
  </si>
  <si>
    <t>7209 27 10</t>
  </si>
  <si>
    <t>7209 27 90</t>
  </si>
  <si>
    <t>7209 28</t>
  </si>
  <si>
    <t>7209 28 10</t>
  </si>
  <si>
    <t>7209 28 90</t>
  </si>
  <si>
    <t>7209 90</t>
  </si>
  <si>
    <t>7209 90 20</t>
  </si>
  <si>
    <t>7209 90 80</t>
  </si>
  <si>
    <t>7210</t>
  </si>
  <si>
    <t>7210 11 00</t>
  </si>
  <si>
    <t>7210 12</t>
  </si>
  <si>
    <t>7210 12 20</t>
  </si>
  <si>
    <t>7210 12 80</t>
  </si>
  <si>
    <t>7210 20 00</t>
  </si>
  <si>
    <t>7210 30 00</t>
  </si>
  <si>
    <t>7210 41 00</t>
  </si>
  <si>
    <t>7210 49 00</t>
  </si>
  <si>
    <t>7210 50 00</t>
  </si>
  <si>
    <t>7210 61 00</t>
  </si>
  <si>
    <t>7210 69 00</t>
  </si>
  <si>
    <t>7210 70</t>
  </si>
  <si>
    <t>7210 70 10</t>
  </si>
  <si>
    <t>7210 70 80</t>
  </si>
  <si>
    <t>7210 90</t>
  </si>
  <si>
    <t>7210 90 30</t>
  </si>
  <si>
    <t>7210 90 40</t>
  </si>
  <si>
    <t>7210 90 80</t>
  </si>
  <si>
    <t>7211</t>
  </si>
  <si>
    <t>7211 13 00</t>
  </si>
  <si>
    <t>7211 14 00</t>
  </si>
  <si>
    <t>7211 19 00</t>
  </si>
  <si>
    <t>7211 23</t>
  </si>
  <si>
    <t>7211 23 20</t>
  </si>
  <si>
    <t>7211 23 30</t>
  </si>
  <si>
    <t>7211 23 80</t>
  </si>
  <si>
    <t>7211 29 00</t>
  </si>
  <si>
    <t>7211 90</t>
  </si>
  <si>
    <t>7211 90 20</t>
  </si>
  <si>
    <t>7211 90 80</t>
  </si>
  <si>
    <t>7212</t>
  </si>
  <si>
    <t>7212 10</t>
  </si>
  <si>
    <t>7212 10 10</t>
  </si>
  <si>
    <t>7212 10 90</t>
  </si>
  <si>
    <t>7212 20 00</t>
  </si>
  <si>
    <t>7212 30 00</t>
  </si>
  <si>
    <t>7212 40</t>
  </si>
  <si>
    <t>7212 40 20</t>
  </si>
  <si>
    <t>7212 40 80</t>
  </si>
  <si>
    <t>7212 50</t>
  </si>
  <si>
    <t>7212 50 20</t>
  </si>
  <si>
    <t>7212 50 30</t>
  </si>
  <si>
    <t>7212 50 40</t>
  </si>
  <si>
    <t>7212 50 61</t>
  </si>
  <si>
    <t>7212 50 69</t>
  </si>
  <si>
    <t>7212 50 90</t>
  </si>
  <si>
    <t>7212 60 00</t>
  </si>
  <si>
    <t>7213</t>
  </si>
  <si>
    <t>7213 10 00</t>
  </si>
  <si>
    <t>7213 20 00</t>
  </si>
  <si>
    <t>7213 91</t>
  </si>
  <si>
    <t>7213 91 10</t>
  </si>
  <si>
    <t>7213 91 20</t>
  </si>
  <si>
    <t>7213 91 41</t>
  </si>
  <si>
    <t>7213 91 49</t>
  </si>
  <si>
    <t>7213 91 70</t>
  </si>
  <si>
    <t>7213 91 90</t>
  </si>
  <si>
    <t>7213 99</t>
  </si>
  <si>
    <t>7213 99 10</t>
  </si>
  <si>
    <t>7213 99 90</t>
  </si>
  <si>
    <t>7214</t>
  </si>
  <si>
    <t>7214 10 00</t>
  </si>
  <si>
    <t>7214 20 00</t>
  </si>
  <si>
    <t>7214 30 00</t>
  </si>
  <si>
    <t>7214 91</t>
  </si>
  <si>
    <t>7214 91 10</t>
  </si>
  <si>
    <t>7214 91 90</t>
  </si>
  <si>
    <t>7214 99</t>
  </si>
  <si>
    <t>7214 99 10</t>
  </si>
  <si>
    <t>7214 99 31</t>
  </si>
  <si>
    <t>7214 99 39</t>
  </si>
  <si>
    <t>7214 99 50</t>
  </si>
  <si>
    <t>7214 99 71</t>
  </si>
  <si>
    <t>7214 99 79</t>
  </si>
  <si>
    <t>7214 99 95</t>
  </si>
  <si>
    <t>7215</t>
  </si>
  <si>
    <t>7215 10 00</t>
  </si>
  <si>
    <t>7215 50</t>
  </si>
  <si>
    <t>7215 50 11</t>
  </si>
  <si>
    <t>7215 50 19</t>
  </si>
  <si>
    <t>7215 50 80</t>
  </si>
  <si>
    <t>7215 90 00</t>
  </si>
  <si>
    <t>7216</t>
  </si>
  <si>
    <t>7216 10 00</t>
  </si>
  <si>
    <t>7216 21 00</t>
  </si>
  <si>
    <t>7216 22 00</t>
  </si>
  <si>
    <t>7216 31</t>
  </si>
  <si>
    <t>7216 31 10</t>
  </si>
  <si>
    <t>7216 31 90</t>
  </si>
  <si>
    <t>7216 32</t>
  </si>
  <si>
    <t>7216 32 11</t>
  </si>
  <si>
    <t>7216 32 19</t>
  </si>
  <si>
    <t>7216 32 91</t>
  </si>
  <si>
    <t>7216 32 99</t>
  </si>
  <si>
    <t>7216 33</t>
  </si>
  <si>
    <t>7216 33 10</t>
  </si>
  <si>
    <t>7216 33 90</t>
  </si>
  <si>
    <t>7216 40</t>
  </si>
  <si>
    <t>7216 40 10</t>
  </si>
  <si>
    <t>7216 40 90</t>
  </si>
  <si>
    <t>7216 50</t>
  </si>
  <si>
    <t>7216 50 10</t>
  </si>
  <si>
    <t>7216 50 91</t>
  </si>
  <si>
    <t>7216 50 99</t>
  </si>
  <si>
    <t>7216 61</t>
  </si>
  <si>
    <t>7216 61 10</t>
  </si>
  <si>
    <t>7216 61 90</t>
  </si>
  <si>
    <t>7216 69 00</t>
  </si>
  <si>
    <t>7216 91</t>
  </si>
  <si>
    <t>7216 91 10</t>
  </si>
  <si>
    <t>7216 91 80</t>
  </si>
  <si>
    <t>7216 99 00</t>
  </si>
  <si>
    <t>7217</t>
  </si>
  <si>
    <t>7217 10</t>
  </si>
  <si>
    <t>7217 10 10</t>
  </si>
  <si>
    <t>7217 10 31</t>
  </si>
  <si>
    <t>7217 10 39</t>
  </si>
  <si>
    <t>7217 10 50</t>
  </si>
  <si>
    <t>7217 10 90</t>
  </si>
  <si>
    <t>7217 20</t>
  </si>
  <si>
    <t>7217 20 10</t>
  </si>
  <si>
    <t>7217 20 30</t>
  </si>
  <si>
    <t>7217 20 50</t>
  </si>
  <si>
    <t>7217 20 90</t>
  </si>
  <si>
    <t>7217 30</t>
  </si>
  <si>
    <t>7217 30 41</t>
  </si>
  <si>
    <t>7217 30 49</t>
  </si>
  <si>
    <t>7217 30 50</t>
  </si>
  <si>
    <t>7217 30 90</t>
  </si>
  <si>
    <t>7217 90</t>
  </si>
  <si>
    <t>7217 90 20</t>
  </si>
  <si>
    <t>7217 90 50</t>
  </si>
  <si>
    <t>7217 90 90</t>
  </si>
  <si>
    <t>7218</t>
  </si>
  <si>
    <t>7218 10 00</t>
  </si>
  <si>
    <t>7218 91</t>
  </si>
  <si>
    <t>7218 91 10</t>
  </si>
  <si>
    <t>7218 91 80</t>
  </si>
  <si>
    <t>7218 99</t>
  </si>
  <si>
    <t>7218 99 11</t>
  </si>
  <si>
    <t>7218 99 19</t>
  </si>
  <si>
    <t>7218 99 20</t>
  </si>
  <si>
    <t>7218 99 80</t>
  </si>
  <si>
    <t>7219</t>
  </si>
  <si>
    <t>7219 11 00</t>
  </si>
  <si>
    <t>7219 12</t>
  </si>
  <si>
    <t>7219 12 10</t>
  </si>
  <si>
    <t>7219 12 90</t>
  </si>
  <si>
    <t>7219 13</t>
  </si>
  <si>
    <t>7219 13 10</t>
  </si>
  <si>
    <t>7219 13 90</t>
  </si>
  <si>
    <t>7219 14</t>
  </si>
  <si>
    <t>7219 14 10</t>
  </si>
  <si>
    <t>7219 14 90</t>
  </si>
  <si>
    <t>7219 21</t>
  </si>
  <si>
    <t>7219 21 10</t>
  </si>
  <si>
    <t>7219 21 90</t>
  </si>
  <si>
    <t>7219 22</t>
  </si>
  <si>
    <t>7219 22 10</t>
  </si>
  <si>
    <t>7219 22 90</t>
  </si>
  <si>
    <t>7219 23 00</t>
  </si>
  <si>
    <t>7219 24 00</t>
  </si>
  <si>
    <t>7219 31 00</t>
  </si>
  <si>
    <t>7219 32</t>
  </si>
  <si>
    <t>7219 32 10</t>
  </si>
  <si>
    <t>7219 32 90</t>
  </si>
  <si>
    <t>7219 33</t>
  </si>
  <si>
    <t>7219 33 10</t>
  </si>
  <si>
    <t>7219 33 90</t>
  </si>
  <si>
    <t>7219 34</t>
  </si>
  <si>
    <t>7219 34 10</t>
  </si>
  <si>
    <t>7219 34 90</t>
  </si>
  <si>
    <t>7219 35</t>
  </si>
  <si>
    <t>7219 35 10</t>
  </si>
  <si>
    <t>7219 35 90</t>
  </si>
  <si>
    <t>7219 90</t>
  </si>
  <si>
    <t>7219 90 20</t>
  </si>
  <si>
    <t>7219 90 80</t>
  </si>
  <si>
    <t>7220</t>
  </si>
  <si>
    <t>7220 11 00</t>
  </si>
  <si>
    <t>7220 12 00</t>
  </si>
  <si>
    <t>7220 20</t>
  </si>
  <si>
    <t>7220 20 21</t>
  </si>
  <si>
    <t>7220 20 29</t>
  </si>
  <si>
    <t>7220 20 41</t>
  </si>
  <si>
    <t>7220 20 49</t>
  </si>
  <si>
    <t>7220 20 81</t>
  </si>
  <si>
    <t>7220 20 89</t>
  </si>
  <si>
    <t>7220 90</t>
  </si>
  <si>
    <t>7220 90 20</t>
  </si>
  <si>
    <t>7220 90 80</t>
  </si>
  <si>
    <t>7221 00</t>
  </si>
  <si>
    <t>7221 00 10</t>
  </si>
  <si>
    <t>7221 00 90</t>
  </si>
  <si>
    <t>7222</t>
  </si>
  <si>
    <t>7222 11</t>
  </si>
  <si>
    <t>7222 11 11</t>
  </si>
  <si>
    <t>7222 11 19</t>
  </si>
  <si>
    <t>7222 11 81</t>
  </si>
  <si>
    <t>7222 11 89</t>
  </si>
  <si>
    <t>7222 19</t>
  </si>
  <si>
    <t>7222 19 10</t>
  </si>
  <si>
    <t>7222 19 90</t>
  </si>
  <si>
    <t>7222 20</t>
  </si>
  <si>
    <t>7222 20 11</t>
  </si>
  <si>
    <t>7222 20 19</t>
  </si>
  <si>
    <t>7222 20 21</t>
  </si>
  <si>
    <t>7222 20 29</t>
  </si>
  <si>
    <t>7222 20 31</t>
  </si>
  <si>
    <t>7222 20 39</t>
  </si>
  <si>
    <t>7222 20 81</t>
  </si>
  <si>
    <t>7222 20 89</t>
  </si>
  <si>
    <t>7222 30</t>
  </si>
  <si>
    <t>7222 30 51</t>
  </si>
  <si>
    <t>7222 30 91</t>
  </si>
  <si>
    <t>7222 30 97</t>
  </si>
  <si>
    <t>7222 40</t>
  </si>
  <si>
    <t>7222 40 10</t>
  </si>
  <si>
    <t>7222 40 50</t>
  </si>
  <si>
    <t>7222 40 90</t>
  </si>
  <si>
    <t>7223 00</t>
  </si>
  <si>
    <t>7223 00 11</t>
  </si>
  <si>
    <t>7223 00 19</t>
  </si>
  <si>
    <t>7223 00 91</t>
  </si>
  <si>
    <t>7223 00 99</t>
  </si>
  <si>
    <t>7224</t>
  </si>
  <si>
    <t>7224 10</t>
  </si>
  <si>
    <t>7224 10 10</t>
  </si>
  <si>
    <t>7224 10 90</t>
  </si>
  <si>
    <t>7224 90</t>
  </si>
  <si>
    <t>7224 90 02</t>
  </si>
  <si>
    <t>7224 90 03</t>
  </si>
  <si>
    <t>7224 90 05</t>
  </si>
  <si>
    <t>7224 90 07</t>
  </si>
  <si>
    <t>7224 90 14</t>
  </si>
  <si>
    <t>7224 90 18</t>
  </si>
  <si>
    <t>7224 90 31</t>
  </si>
  <si>
    <t>7224 90 38</t>
  </si>
  <si>
    <t>7224 90 90</t>
  </si>
  <si>
    <t>7225</t>
  </si>
  <si>
    <t>7225 11 00</t>
  </si>
  <si>
    <t>7225 19</t>
  </si>
  <si>
    <t>7225 19 10</t>
  </si>
  <si>
    <t>7225 19 90</t>
  </si>
  <si>
    <t>7225 30</t>
  </si>
  <si>
    <t>7225 30 10</t>
  </si>
  <si>
    <t>7225 30 30</t>
  </si>
  <si>
    <t>7225 30 90</t>
  </si>
  <si>
    <t>7225 40</t>
  </si>
  <si>
    <t>7225 40 12</t>
  </si>
  <si>
    <t>7225 40 15</t>
  </si>
  <si>
    <t>7225 40 40</t>
  </si>
  <si>
    <t>7225 40 60</t>
  </si>
  <si>
    <t>7225 40 90</t>
  </si>
  <si>
    <t>7225 50</t>
  </si>
  <si>
    <t>7225 50 20</t>
  </si>
  <si>
    <t>7225 50 80</t>
  </si>
  <si>
    <t>7225 91 00</t>
  </si>
  <si>
    <t>7225 92 00</t>
  </si>
  <si>
    <t>7225 99 00</t>
  </si>
  <si>
    <t>7226</t>
  </si>
  <si>
    <t>7226 11 00</t>
  </si>
  <si>
    <t>7226 19</t>
  </si>
  <si>
    <t>7226 19 10</t>
  </si>
  <si>
    <t>7226 19 80</t>
  </si>
  <si>
    <t>7226 20 00</t>
  </si>
  <si>
    <t>7226 91</t>
  </si>
  <si>
    <t>7226 91 20</t>
  </si>
  <si>
    <t>7226 91 91</t>
  </si>
  <si>
    <t>7226 91 99</t>
  </si>
  <si>
    <t>7226 92 00</t>
  </si>
  <si>
    <t>7226 99</t>
  </si>
  <si>
    <t>7226 99 10</t>
  </si>
  <si>
    <t>7226 99 30</t>
  </si>
  <si>
    <t>7226 99 70</t>
  </si>
  <si>
    <t>7227</t>
  </si>
  <si>
    <t>7227 10 00</t>
  </si>
  <si>
    <t>7227 20 00</t>
  </si>
  <si>
    <t>7227 90</t>
  </si>
  <si>
    <t>7227 90 10</t>
  </si>
  <si>
    <t>7227 90 50</t>
  </si>
  <si>
    <t>7227 90 95</t>
  </si>
  <si>
    <t>7228</t>
  </si>
  <si>
    <t>7228 10</t>
  </si>
  <si>
    <t>7228 10 20</t>
  </si>
  <si>
    <t>7228 10 50</t>
  </si>
  <si>
    <t>7228 10 90</t>
  </si>
  <si>
    <t>7228 20</t>
  </si>
  <si>
    <t>7228 20 10</t>
  </si>
  <si>
    <t>7228 20 91</t>
  </si>
  <si>
    <t>7228 20 99</t>
  </si>
  <si>
    <t>7228 30</t>
  </si>
  <si>
    <t>7228 30 20</t>
  </si>
  <si>
    <t>7228 30 41</t>
  </si>
  <si>
    <t>7228 30 49</t>
  </si>
  <si>
    <t>7228 30 61</t>
  </si>
  <si>
    <t>7228 30 69</t>
  </si>
  <si>
    <t>7228 30 70</t>
  </si>
  <si>
    <t>7228 30 89</t>
  </si>
  <si>
    <t>7228 40</t>
  </si>
  <si>
    <t>7228 40 10</t>
  </si>
  <si>
    <t>7228 40 90</t>
  </si>
  <si>
    <t>7228 50</t>
  </si>
  <si>
    <t>7228 50 20</t>
  </si>
  <si>
    <t>7228 50 40</t>
  </si>
  <si>
    <t>7228 50 61</t>
  </si>
  <si>
    <t>7228 50 69</t>
  </si>
  <si>
    <t>7228 50 80</t>
  </si>
  <si>
    <t>7228 60</t>
  </si>
  <si>
    <t>7228 60 20</t>
  </si>
  <si>
    <t>7228 60 80</t>
  </si>
  <si>
    <t>7228 70</t>
  </si>
  <si>
    <t>7228 70 10</t>
  </si>
  <si>
    <t>7228 70 90</t>
  </si>
  <si>
    <t>7228 80 00</t>
  </si>
  <si>
    <t>7229</t>
  </si>
  <si>
    <t>7229 20 00</t>
  </si>
  <si>
    <t>7229 90</t>
  </si>
  <si>
    <t>7229 90 20</t>
  </si>
  <si>
    <t>7229 90 50</t>
  </si>
  <si>
    <t>7229 90 90</t>
  </si>
  <si>
    <t>7301</t>
  </si>
  <si>
    <t>7301 10 00</t>
  </si>
  <si>
    <t>7301 20 00</t>
  </si>
  <si>
    <t>7302</t>
  </si>
  <si>
    <t>7302 10</t>
  </si>
  <si>
    <t>7302 10 10</t>
  </si>
  <si>
    <t>7302 10 22</t>
  </si>
  <si>
    <t>7302 10 28</t>
  </si>
  <si>
    <t>7302 10 40</t>
  </si>
  <si>
    <t>7302 10 50</t>
  </si>
  <si>
    <t>7302 10 90</t>
  </si>
  <si>
    <t>7302 30 00</t>
  </si>
  <si>
    <t>7302 40 00</t>
  </si>
  <si>
    <t>7302 90 00</t>
  </si>
  <si>
    <t>7303 00</t>
  </si>
  <si>
    <t>7303 00 10</t>
  </si>
  <si>
    <t>7303 00 90</t>
  </si>
  <si>
    <t>7304</t>
  </si>
  <si>
    <t>7304 11 00</t>
  </si>
  <si>
    <t>7304 19</t>
  </si>
  <si>
    <t>7304 19 10</t>
  </si>
  <si>
    <t>7304 19 30</t>
  </si>
  <si>
    <t>7304 19 90</t>
  </si>
  <si>
    <t>7304 22 00</t>
  </si>
  <si>
    <t>7304 23 00</t>
  </si>
  <si>
    <t>7304 24 00</t>
  </si>
  <si>
    <t>7304 29</t>
  </si>
  <si>
    <t>7304 29 10</t>
  </si>
  <si>
    <t>7304 29 30</t>
  </si>
  <si>
    <t>7304 29 90</t>
  </si>
  <si>
    <t>7304 31</t>
  </si>
  <si>
    <t>7304 31 20</t>
  </si>
  <si>
    <t>7304 31 80</t>
  </si>
  <si>
    <t>7304 39</t>
  </si>
  <si>
    <t>7304 39 50</t>
  </si>
  <si>
    <t>7304 39 82</t>
  </si>
  <si>
    <t>7304 39 83</t>
  </si>
  <si>
    <t>7304 39 88</t>
  </si>
  <si>
    <t>7304 41 00</t>
  </si>
  <si>
    <t>7304 49</t>
  </si>
  <si>
    <t>7304 49 83</t>
  </si>
  <si>
    <t>7304 49 85</t>
  </si>
  <si>
    <t>7304 49 89</t>
  </si>
  <si>
    <t>7304 51</t>
  </si>
  <si>
    <t>7304 51 10</t>
  </si>
  <si>
    <t>7304 51 81</t>
  </si>
  <si>
    <t>7304 51 89</t>
  </si>
  <si>
    <t>7304 59</t>
  </si>
  <si>
    <t>7304 59 30</t>
  </si>
  <si>
    <t>7304 59 82</t>
  </si>
  <si>
    <t>7304 59 83</t>
  </si>
  <si>
    <t>7304 59 89</t>
  </si>
  <si>
    <t>7304 90 00</t>
  </si>
  <si>
    <t>7305</t>
  </si>
  <si>
    <t>7305 11 00</t>
  </si>
  <si>
    <t>7305 12 00</t>
  </si>
  <si>
    <t>7305 19 00</t>
  </si>
  <si>
    <t>7305 20 00</t>
  </si>
  <si>
    <t>7305 31 00</t>
  </si>
  <si>
    <t>7305 39 00</t>
  </si>
  <si>
    <t>7305 90 00</t>
  </si>
  <si>
    <t>7306</t>
  </si>
  <si>
    <t>7306 11 00</t>
  </si>
  <si>
    <t>7306 19 00</t>
  </si>
  <si>
    <t>7306 21 00</t>
  </si>
  <si>
    <t>7306 29 00</t>
  </si>
  <si>
    <t>7306 30</t>
  </si>
  <si>
    <t>7306 30 12</t>
  </si>
  <si>
    <t>7306 30 18</t>
  </si>
  <si>
    <t>7306 30 41</t>
  </si>
  <si>
    <t>7306 30 49</t>
  </si>
  <si>
    <t>7306 30 72</t>
  </si>
  <si>
    <t>7306 30 77</t>
  </si>
  <si>
    <t>7306 30 80</t>
  </si>
  <si>
    <t>7306 40</t>
  </si>
  <si>
    <t>7306 40 20</t>
  </si>
  <si>
    <t>7306 40 80</t>
  </si>
  <si>
    <t>7306 50</t>
  </si>
  <si>
    <t>7306 50 21</t>
  </si>
  <si>
    <t>7306 50 29</t>
  </si>
  <si>
    <t>7306 50 80</t>
  </si>
  <si>
    <t>7306 61</t>
  </si>
  <si>
    <t>7306 61 10</t>
  </si>
  <si>
    <t>7306 61 92</t>
  </si>
  <si>
    <t>7306 61 99</t>
  </si>
  <si>
    <t>7306 69</t>
  </si>
  <si>
    <t>7306 69 10</t>
  </si>
  <si>
    <t>7306 69 90</t>
  </si>
  <si>
    <t>7306 90 00</t>
  </si>
  <si>
    <t>7307</t>
  </si>
  <si>
    <t>7307 11</t>
  </si>
  <si>
    <t>7307 11 10</t>
  </si>
  <si>
    <t>7307 11 90</t>
  </si>
  <si>
    <t>7307 19</t>
  </si>
  <si>
    <t>7307 19 10</t>
  </si>
  <si>
    <t>7307 19 90</t>
  </si>
  <si>
    <t>7307 21 00</t>
  </si>
  <si>
    <t>7307 22</t>
  </si>
  <si>
    <t>7307 22 10</t>
  </si>
  <si>
    <t>7307 22 90</t>
  </si>
  <si>
    <t>7307 23</t>
  </si>
  <si>
    <t>7307 23 10</t>
  </si>
  <si>
    <t>7307 23 90</t>
  </si>
  <si>
    <t>7307 29</t>
  </si>
  <si>
    <t>7307 29 10</t>
  </si>
  <si>
    <t>7307 29 80</t>
  </si>
  <si>
    <t>7307 91 00</t>
  </si>
  <si>
    <t>7307 92</t>
  </si>
  <si>
    <t>7307 92 10</t>
  </si>
  <si>
    <t>7307 92 90</t>
  </si>
  <si>
    <t>7307 93</t>
  </si>
  <si>
    <t>7307 93 11</t>
  </si>
  <si>
    <t>7307 93 19</t>
  </si>
  <si>
    <t>7307 93 91</t>
  </si>
  <si>
    <t>7307 93 99</t>
  </si>
  <si>
    <t>7307 99</t>
  </si>
  <si>
    <t>7307 99 10</t>
  </si>
  <si>
    <t>7307 99 80</t>
  </si>
  <si>
    <t>7308</t>
  </si>
  <si>
    <t>7308 10 00</t>
  </si>
  <si>
    <t>7308 20 00</t>
  </si>
  <si>
    <t>7308 30 00</t>
  </si>
  <si>
    <t>7308 40 00</t>
  </si>
  <si>
    <t>7308 90</t>
  </si>
  <si>
    <t>7308 90 51</t>
  </si>
  <si>
    <t>7308 90 59</t>
  </si>
  <si>
    <t>7308 90 98</t>
  </si>
  <si>
    <t>7309 00</t>
  </si>
  <si>
    <t>7309 00 10</t>
  </si>
  <si>
    <t>7309 00 30</t>
  </si>
  <si>
    <t>7309 00 51</t>
  </si>
  <si>
    <t>7309 00 59</t>
  </si>
  <si>
    <t>7309 00 90</t>
  </si>
  <si>
    <t>7310</t>
  </si>
  <si>
    <t>7310 10 00</t>
  </si>
  <si>
    <t>7310 21</t>
  </si>
  <si>
    <t>7310 21 11</t>
  </si>
  <si>
    <t>7310 21 19</t>
  </si>
  <si>
    <t>7310 21 91</t>
  </si>
  <si>
    <t>7310 21 99</t>
  </si>
  <si>
    <t>7310 29</t>
  </si>
  <si>
    <t>7310 29 10</t>
  </si>
  <si>
    <t>7310 29 90</t>
  </si>
  <si>
    <t>7311 00</t>
  </si>
  <si>
    <t>7311 00 11</t>
  </si>
  <si>
    <t>7311 00 13</t>
  </si>
  <si>
    <t>7311 00 19</t>
  </si>
  <si>
    <t>7311 00 30</t>
  </si>
  <si>
    <t>7311 00 91</t>
  </si>
  <si>
    <t>7311 00 99</t>
  </si>
  <si>
    <t>7318</t>
  </si>
  <si>
    <t>7318 11 00</t>
  </si>
  <si>
    <t>7318 12</t>
  </si>
  <si>
    <t>7318 12 10</t>
  </si>
  <si>
    <t>7318 12 90</t>
  </si>
  <si>
    <t>7318 13 00</t>
  </si>
  <si>
    <t>7318 14</t>
  </si>
  <si>
    <t>7318 14 10</t>
  </si>
  <si>
    <t>7318 14 91</t>
  </si>
  <si>
    <t>7318 14 99</t>
  </si>
  <si>
    <t>7318 15</t>
  </si>
  <si>
    <t>7318 15 20</t>
  </si>
  <si>
    <t>7318 15 35</t>
  </si>
  <si>
    <t>7318 15 42</t>
  </si>
  <si>
    <t>7318 15 48</t>
  </si>
  <si>
    <t>7318 15 52</t>
  </si>
  <si>
    <t>7318 15 58</t>
  </si>
  <si>
    <t>7318 15 62</t>
  </si>
  <si>
    <t>7318 15 68</t>
  </si>
  <si>
    <t>7318 15 75</t>
  </si>
  <si>
    <t>7318 15 82</t>
  </si>
  <si>
    <t>7318 15 88</t>
  </si>
  <si>
    <t>7318 15 95</t>
  </si>
  <si>
    <t>7318 16</t>
  </si>
  <si>
    <t>7318 16 31</t>
  </si>
  <si>
    <t>7318 16 39</t>
  </si>
  <si>
    <t>7318 16 40</t>
  </si>
  <si>
    <t>7318 16 60</t>
  </si>
  <si>
    <t>7318 16 92</t>
  </si>
  <si>
    <t>7318 16 99</t>
  </si>
  <si>
    <t>7318 19 00</t>
  </si>
  <si>
    <t>7318 21 00</t>
  </si>
  <si>
    <t>7318 22 00</t>
  </si>
  <si>
    <t>7318 23 00</t>
  </si>
  <si>
    <t>7318 24 00</t>
  </si>
  <si>
    <t>7318 29 00</t>
  </si>
  <si>
    <t>7326</t>
  </si>
  <si>
    <t>7326 11 00</t>
  </si>
  <si>
    <t>7326 19</t>
  </si>
  <si>
    <t>7326 19 10</t>
  </si>
  <si>
    <t>7326 19 90</t>
  </si>
  <si>
    <t>7326 20 00</t>
  </si>
  <si>
    <t>7326 90</t>
  </si>
  <si>
    <t>7326 90 30</t>
  </si>
  <si>
    <t>7326 90 40</t>
  </si>
  <si>
    <t>7326 90 50</t>
  </si>
  <si>
    <t>7326 90 60</t>
  </si>
  <si>
    <t>7326 90 92</t>
  </si>
  <si>
    <t>7326 90 94</t>
  </si>
  <si>
    <t>7326 90 96</t>
  </si>
  <si>
    <t>7326 90 98</t>
  </si>
  <si>
    <t>7601</t>
  </si>
  <si>
    <t>7601 10 00</t>
  </si>
  <si>
    <t>7601 20</t>
  </si>
  <si>
    <t>7601 20 20</t>
  </si>
  <si>
    <t>7601 20 80</t>
  </si>
  <si>
    <t>7603</t>
  </si>
  <si>
    <t>7603 10 00</t>
  </si>
  <si>
    <t>7603 20 00</t>
  </si>
  <si>
    <t>7604</t>
  </si>
  <si>
    <t>7604 10</t>
  </si>
  <si>
    <t>7604 10 10</t>
  </si>
  <si>
    <t>7604 10 90</t>
  </si>
  <si>
    <t>7604 21 00</t>
  </si>
  <si>
    <t>7604 29</t>
  </si>
  <si>
    <t>7604 29 10</t>
  </si>
  <si>
    <t>7604 29 90</t>
  </si>
  <si>
    <t>7605</t>
  </si>
  <si>
    <t>7605 11 00</t>
  </si>
  <si>
    <t>7605 19 00</t>
  </si>
  <si>
    <t>7605 21 00</t>
  </si>
  <si>
    <t>7605 29 00</t>
  </si>
  <si>
    <t>7606</t>
  </si>
  <si>
    <t>7606 11</t>
  </si>
  <si>
    <t>7606 11 30</t>
  </si>
  <si>
    <t>7606 11 50</t>
  </si>
  <si>
    <t>7606 11 91</t>
  </si>
  <si>
    <t>7606 11 93</t>
  </si>
  <si>
    <t>7606 11 99</t>
  </si>
  <si>
    <t>7606 12</t>
  </si>
  <si>
    <t>7606 12 11</t>
  </si>
  <si>
    <t>7606 12 19</t>
  </si>
  <si>
    <t>7606 12 30</t>
  </si>
  <si>
    <t>7606 12 50</t>
  </si>
  <si>
    <t>7606 12 92</t>
  </si>
  <si>
    <t>7606 12 93</t>
  </si>
  <si>
    <t>7606 12 99</t>
  </si>
  <si>
    <t>7606 91 00</t>
  </si>
  <si>
    <t>7606 92 00</t>
  </si>
  <si>
    <t>7607</t>
  </si>
  <si>
    <t>7607 11</t>
  </si>
  <si>
    <t>7607 11 11</t>
  </si>
  <si>
    <t>7607 11 19</t>
  </si>
  <si>
    <t>7607 11 90</t>
  </si>
  <si>
    <t>7607 19</t>
  </si>
  <si>
    <t>7607 19 10</t>
  </si>
  <si>
    <t>7607 19 90</t>
  </si>
  <si>
    <t>7607 20</t>
  </si>
  <si>
    <t>7607 20 10</t>
  </si>
  <si>
    <t>7607 20 91</t>
  </si>
  <si>
    <t>7607 20 99</t>
  </si>
  <si>
    <t>7608</t>
  </si>
  <si>
    <t>7608 10 00</t>
  </si>
  <si>
    <t>7608 20</t>
  </si>
  <si>
    <t>7608 20 20</t>
  </si>
  <si>
    <t>7608 20 81</t>
  </si>
  <si>
    <t>7608 20 89</t>
  </si>
  <si>
    <t>7609 00 00</t>
  </si>
  <si>
    <t>7610</t>
  </si>
  <si>
    <t>7610 10 00</t>
  </si>
  <si>
    <t>7610 90</t>
  </si>
  <si>
    <t>7610 90 10</t>
  </si>
  <si>
    <t>7610 90 90</t>
  </si>
  <si>
    <t>7611 00 00</t>
  </si>
  <si>
    <t>7612</t>
  </si>
  <si>
    <t>7612 10 00</t>
  </si>
  <si>
    <t>7612 90</t>
  </si>
  <si>
    <t>7612 90 20</t>
  </si>
  <si>
    <t>7612 90 30</t>
  </si>
  <si>
    <t>7612 90 80</t>
  </si>
  <si>
    <t>7613 00 00</t>
  </si>
  <si>
    <t>7614</t>
  </si>
  <si>
    <t>7614 10 00</t>
  </si>
  <si>
    <t>7614 90 00</t>
  </si>
  <si>
    <t>7616</t>
  </si>
  <si>
    <t>7616 10 00</t>
  </si>
  <si>
    <t>7616 91 00</t>
  </si>
  <si>
    <t>7616 99</t>
  </si>
  <si>
    <t>7616 99 10</t>
  </si>
  <si>
    <t>7616 99 90</t>
  </si>
  <si>
    <r>
      <t xml:space="preserve">Specific direct embedded emissions
</t>
    </r>
    <r>
      <rPr>
        <sz val="10"/>
        <color theme="1"/>
        <rFont val="Arial"/>
        <family val="2"/>
      </rPr>
      <t>Unit: t CO2e / t product</t>
    </r>
    <r>
      <rPr>
        <sz val="12"/>
        <color theme="1"/>
        <rFont val="Arial"/>
        <family val="2"/>
      </rPr>
      <t xml:space="preserve">
</t>
    </r>
    <r>
      <rPr>
        <sz val="8"/>
        <color theme="1"/>
        <rFont val="Arial"/>
        <family val="2"/>
      </rPr>
      <t>max, 16 digits and 7 fractionals</t>
    </r>
  </si>
  <si>
    <r>
      <t xml:space="preserve">Other source indication
</t>
    </r>
    <r>
      <rPr>
        <sz val="8"/>
        <color theme="1"/>
        <rFont val="Arial"/>
        <family val="2"/>
      </rPr>
      <t>Conditional on E.09</t>
    </r>
    <r>
      <rPr>
        <b/>
        <sz val="12"/>
        <color theme="1"/>
        <rFont val="Arial"/>
        <family val="2"/>
      </rPr>
      <t xml:space="preserve">
</t>
    </r>
    <r>
      <rPr>
        <sz val="8"/>
        <color theme="1"/>
        <rFont val="Arial"/>
        <family val="2"/>
      </rPr>
      <t>max. 256 char.</t>
    </r>
  </si>
  <si>
    <r>
      <t xml:space="preserve">Electricity consumed per tonne of product
</t>
    </r>
    <r>
      <rPr>
        <sz val="10"/>
        <color theme="1"/>
        <rFont val="Arial"/>
        <family val="2"/>
      </rPr>
      <t>Unit: MWh</t>
    </r>
    <r>
      <rPr>
        <sz val="10"/>
        <rFont val="Arial"/>
        <family val="2"/>
      </rPr>
      <t>/t of product</t>
    </r>
    <r>
      <rPr>
        <sz val="8"/>
        <color theme="1"/>
        <rFont val="Arial"/>
        <family val="2"/>
      </rPr>
      <t xml:space="preserve">
max. 5 digits and 2 fractionals
</t>
    </r>
  </si>
  <si>
    <r>
      <t xml:space="preserve">Emission factor of electricity
</t>
    </r>
    <r>
      <rPr>
        <sz val="10"/>
        <color theme="1"/>
        <rFont val="Arial"/>
        <family val="2"/>
      </rPr>
      <t>Unit: t CO2 / MWh</t>
    </r>
    <r>
      <rPr>
        <sz val="8"/>
        <color theme="1"/>
        <rFont val="Arial"/>
        <family val="2"/>
      </rPr>
      <t xml:space="preserve">
max. 16 digits and 5 fractionals
</t>
    </r>
  </si>
  <si>
    <r>
      <t xml:space="preserve">Specific indirect embedded emissions
</t>
    </r>
    <r>
      <rPr>
        <sz val="10"/>
        <color theme="1"/>
        <rFont val="Arial"/>
        <family val="2"/>
      </rPr>
      <t>Unit: t CO2e / t product</t>
    </r>
    <r>
      <rPr>
        <sz val="8"/>
        <color theme="1"/>
        <rFont val="Arial"/>
        <family val="2"/>
      </rPr>
      <t xml:space="preserve">
max. 16 digits and 7 fractionals
</t>
    </r>
  </si>
  <si>
    <r>
      <t xml:space="preserve">Precursor: Specific embedded direct emissions
</t>
    </r>
    <r>
      <rPr>
        <sz val="10"/>
        <color theme="1"/>
        <rFont val="Arial"/>
        <family val="2"/>
      </rPr>
      <t>Unit: t CO2e / t precursor</t>
    </r>
  </si>
  <si>
    <r>
      <t xml:space="preserve">Precursor: Embedded direct emissions
</t>
    </r>
    <r>
      <rPr>
        <sz val="10"/>
        <color theme="1"/>
        <rFont val="Arial"/>
        <family val="2"/>
      </rPr>
      <t>Unit: t CO2e</t>
    </r>
  </si>
  <si>
    <r>
      <t xml:space="preserve">Precursor: Electricity consumed per tonne of precursor
</t>
    </r>
    <r>
      <rPr>
        <sz val="10"/>
        <color theme="1"/>
        <rFont val="Arial"/>
        <family val="2"/>
      </rPr>
      <t>Unit: MWh / t precursor</t>
    </r>
  </si>
  <si>
    <r>
      <t xml:space="preserve">Precursor: Emission factor of electricity
</t>
    </r>
    <r>
      <rPr>
        <sz val="10"/>
        <color theme="1"/>
        <rFont val="Arial"/>
        <family val="2"/>
      </rPr>
      <t>Unit: t CO2e / MWh</t>
    </r>
  </si>
  <si>
    <r>
      <t xml:space="preserve">Precursor: Specific embedded indirect emissions
</t>
    </r>
    <r>
      <rPr>
        <sz val="10"/>
        <color theme="1"/>
        <rFont val="Arial"/>
        <family val="2"/>
      </rPr>
      <t>Unit: t CO2e / t precursor</t>
    </r>
  </si>
  <si>
    <r>
      <t xml:space="preserve">Precursor: Embedded indirect emissions
</t>
    </r>
    <r>
      <rPr>
        <sz val="10"/>
        <color theme="1"/>
        <rFont val="Arial"/>
        <family val="2"/>
      </rPr>
      <t>Unit: t CO2e</t>
    </r>
  </si>
  <si>
    <r>
      <t xml:space="preserve">Electricity consumed in the production process
</t>
    </r>
    <r>
      <rPr>
        <sz val="10"/>
        <color theme="1"/>
        <rFont val="Arial"/>
        <family val="2"/>
      </rPr>
      <t>Unit: MWh</t>
    </r>
  </si>
  <si>
    <r>
      <t xml:space="preserve">Activity Level
</t>
    </r>
    <r>
      <rPr>
        <sz val="10"/>
        <color theme="1"/>
        <rFont val="Arial"/>
        <family val="2"/>
      </rPr>
      <t>Unit: t of product</t>
    </r>
  </si>
  <si>
    <r>
      <t xml:space="preserve">Specific direct embedded emissions
</t>
    </r>
    <r>
      <rPr>
        <sz val="10"/>
        <color theme="1"/>
        <rFont val="Arial"/>
        <family val="2"/>
      </rPr>
      <t>Unit: t CO2e/t of product</t>
    </r>
  </si>
  <si>
    <r>
      <t xml:space="preserve">Specific indirect embedded emissions
</t>
    </r>
    <r>
      <rPr>
        <sz val="10"/>
        <color theme="1"/>
        <rFont val="Arial"/>
        <family val="2"/>
      </rPr>
      <t>Unit: t CO2e/t of product</t>
    </r>
  </si>
  <si>
    <r>
      <t xml:space="preserve">Electricity consumed
</t>
    </r>
    <r>
      <rPr>
        <sz val="10"/>
        <color theme="1"/>
        <rFont val="Arial"/>
        <family val="2"/>
      </rPr>
      <t>Unit: MWh/ t product</t>
    </r>
  </si>
  <si>
    <r>
      <t xml:space="preserve">Embedded direct emissions
</t>
    </r>
    <r>
      <rPr>
        <sz val="10"/>
        <color theme="1"/>
        <rFont val="Arial"/>
        <family val="2"/>
      </rPr>
      <t>Unit: t CO2e</t>
    </r>
  </si>
  <si>
    <r>
      <t xml:space="preserve">Precursor: Direct Emissions
</t>
    </r>
    <r>
      <rPr>
        <sz val="10"/>
        <color theme="1"/>
        <rFont val="Arial"/>
        <family val="2"/>
      </rPr>
      <t>Unit: t CO2e</t>
    </r>
  </si>
  <si>
    <r>
      <t xml:space="preserve">Embedded indirect emissions
</t>
    </r>
    <r>
      <rPr>
        <sz val="10"/>
        <color theme="1"/>
        <rFont val="Arial"/>
        <family val="2"/>
      </rPr>
      <t>Unit: t CO2e</t>
    </r>
  </si>
  <si>
    <r>
      <t xml:space="preserve">Precursor: indirect embedded emissions
</t>
    </r>
    <r>
      <rPr>
        <sz val="10"/>
        <color theme="1"/>
        <rFont val="Arial"/>
        <family val="2"/>
      </rPr>
      <t>Unit: t CO2e</t>
    </r>
  </si>
  <si>
    <t>Double-click here for details…
Provide a discription of the goods for which data is provided</t>
  </si>
  <si>
    <t>Double-click here for details…
The country in which the installation is located.</t>
  </si>
  <si>
    <t>Double-click here for details…
The name of the installation where the good was produced.</t>
  </si>
  <si>
    <t>Double-click here for details…
Chose answer from the drop-down menue in the cell.</t>
  </si>
  <si>
    <t>Double-click here for details…
Reply only if you have chosen "other" in the field under "E. 06". Please specify which methodology has been applied.</t>
  </si>
  <si>
    <t>Double-click here for details…
The embedded emissions associated with the production of one tonne of the product, excluding emissions embedded in the consumption of electrcity. If you do not know the value for this installation, do not edit that field. After filling out the rest of this table, move to the spreadsheet '2. CBAM CALCULATOR' and fill in the fields. This entry will be filled automatically afterwards.</t>
  </si>
  <si>
    <t>Double-click here for details…
Choose whether you apply the default factor from the IEA (International Energy Agency) or another source.</t>
  </si>
  <si>
    <t>Double-click here for details…
The source of electricity supply from a dropdown: direct technical link to electricity generator, (bilateral) power purchase agreement, received from the grid.</t>
  </si>
  <si>
    <t>Double-click here for details…
In case IEA emission factors are not used, name the alternative source for electricity emission factors here.</t>
  </si>
  <si>
    <t>Double-click here for details…
The electricity consumed for the production of one Tonne of the product. If you do not know the value for this installation, do not edit that field. After filling out the rest of this table, move to the spreadsheet '2. CBAM CALCULATOR' and fill in the fields. This entry will be filled automatically afterwards.</t>
  </si>
  <si>
    <t>Double-click here for details…
This factor is measured in tonnes of CO2 per MWh and defines the emission intensity of the used electricity. If you chose the default option IEA data in the previous column, this column is filled automatically.</t>
  </si>
  <si>
    <t>Double-click here for details…
The embedded emissions associated with the consumption of electrcity during the production of the good and ist precursors. If you do not know the value for this installation, do not edit that field. After filling out the rest of this table, move to the spreadsheet '2. CBAM CALCULATOR' and fill in the fields. This entry will be filled automatically afterwards.</t>
  </si>
  <si>
    <t>Double-click here for details…
Select from the drop-down list.</t>
  </si>
  <si>
    <t>Double-click here for details…
A production process from the list that fits to the installation's processes.</t>
  </si>
  <si>
    <t xml:space="preserve">Double-click here for details…
Select from the drop down list if you utilize any fuels. If yes, select the applicable one. </t>
  </si>
  <si>
    <t>Double-click here for details…
The amount of fuel in tons used for the production process. Only report the fuel that was used in the specific production process, i.e. for the production of these goods described in column D.</t>
  </si>
  <si>
    <t>Double-click here for details…
The electricity in MWh used for the production process. Only report the electricity  that was used in the specific production process, i.e. for the production of these goods described in column D.</t>
  </si>
  <si>
    <t>Double-click here for details…
The amount of goods in tons produced within the installation following the production process. Report the total production of the goods from column D for the whole installation.</t>
  </si>
  <si>
    <t>Double-click here for details…
The name of the precursor material with CBAM relevance. The entry serves as an identifier for you. Precursor materials are relevant in the context of CBAM only if they are themselves CBAM goods. To find out if any of your precursors are covered by CBAM, consult the sheet 0. CBAM GOODS. For a complete overview of all CN codes, refer to: https://eur-lex.europa.eu/legal-content/EN/TXT/PDF/?uri=OJ:L_202302364</t>
  </si>
  <si>
    <t>Double-click here for details…
The goods classified according to the Combined Nomenclature of the EU. If you are not sure abou the CN code of your precursors, consult the sheet 0. CBAM GOODS. The next colum informs you whether the precursor is relvant for CBAM or not.</t>
  </si>
  <si>
    <t>Double-click here for details…
Origin of the supplier of the precursor material.</t>
  </si>
  <si>
    <t xml:space="preserve">Double-click here for details…
Select from drop-down list for which of your products the precursor was used. This field attributes the emissions associated to the precursor to the good produced in your insatllation. In case you use the same precursor for the production of multiple goods (with possibly different CN codes), create one precursor-line for each good produced in your installation. </t>
  </si>
  <si>
    <t>Double-click here for details…
The amount of precursor material used. In case the same precursor is used for the production of multiple goods (with possibly different CN codes), the amounts put down in this column and for this precursor should add up to the total amount of precursor purchased.</t>
  </si>
  <si>
    <t>Double-click here for details…
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</si>
  <si>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Double-click here for details…
The embedded emissions associated with the production of one tonne of the precursor, excluding emissions embedded in the consumption of electrcity. Expressed as tonnes of CO2e emissions per tonne of good (tCO2e/t). This value can only be obtained from the supplier of the precursor.</t>
  </si>
  <si>
    <t>Double-click here for details…
The electricity consumed for the production of one tonne of the precursor. This value can only be obtained from the supplier of the precursor.</t>
  </si>
  <si>
    <t>Double-click here for details…
This factor is measured in tonnes of CO2 per MWh and defines the emission intensity of the used electricity. This value can only be obtained from the supplier of the precursor.</t>
  </si>
  <si>
    <t>Double-click here for details…
The embedded emissions associated with the consumption of electrcity during the production of the good and ist precursors. This value can only be obtained from the supplier of the precursor.</t>
  </si>
  <si>
    <t>TEMPLATE FILLED</t>
  </si>
  <si>
    <t>CN Code</t>
  </si>
  <si>
    <t>Aggregated goods category</t>
  </si>
  <si>
    <t>Kaolinic clays (other than kaolin)</t>
  </si>
  <si>
    <t xml:space="preserve">Calcined clays </t>
  </si>
  <si>
    <t>Cement clinkers</t>
  </si>
  <si>
    <t>White portland cement, whether or not artificially coloured</t>
  </si>
  <si>
    <t>Portland cement (excl. white, whether or not artificially coloured)</t>
  </si>
  <si>
    <t>Aluminous cement</t>
  </si>
  <si>
    <t>Cement, whether or not coloured (excl. portland cement and aluminous cement)</t>
  </si>
  <si>
    <t>Agglomerated iron ores and concentrates (excl. roasted iron pyrites)</t>
  </si>
  <si>
    <t>Sintered Ore</t>
  </si>
  <si>
    <t>Electrical energy</t>
  </si>
  <si>
    <t>Electricity (export to EU)</t>
  </si>
  <si>
    <t>Hydrogen</t>
  </si>
  <si>
    <t>Nitric acid; sulphonitric acids</t>
  </si>
  <si>
    <t>Ammonia, anhydrous or in aqueous solution</t>
  </si>
  <si>
    <t>Ammonia</t>
  </si>
  <si>
    <t>Anhydrous ammonia</t>
  </si>
  <si>
    <t>Ammonia in aqueous solution</t>
  </si>
  <si>
    <t>Nitrate of potassium</t>
  </si>
  <si>
    <t>Mineral or chemical nitrogenous fertilisers (excl. those in tablets or similar forms, or in packages with a gross weight of &lt;= 10 kg)</t>
  </si>
  <si>
    <t>Urea, whether or not in aqueous solution (excl. that in tablets or similar forms, or in packages with a gross weight of &lt;= 10 kg)</t>
  </si>
  <si>
    <t>Urea, whether or not in aqueous solution, containing &gt; 45% nitrogen in relation to the weight of the dry product (excl. that in tablets or similar forms, or in packages with a gross weight of &lt;= 10 kg)</t>
  </si>
  <si>
    <t>Urea, whether or not in aqueous solution, containing &lt;= 45% by weight of nitrogen on the dry anhydrous product (excl. goods of this chapter in tablets or similar forms or in packages of a gross weight of &lt;= 10 kg)</t>
  </si>
  <si>
    <t>Ammonium sulphate (excl. that in tablets or similar forms, or in packages with a gross weight of &lt;= 10 kg)</t>
  </si>
  <si>
    <t>Double salts and mixtures of ammonium sulphate and ammonium nitrate (excl. goods of this chapter in tablets or similar forms or in packages of a gross weight of &lt;= 10 kg)</t>
  </si>
  <si>
    <t>Ammonium nitrate, whether or not in aqueous solution (excl. that in tablets or similar forms, or in packages with a gross weight of &lt;= 10 kg)</t>
  </si>
  <si>
    <t>Ammonium nitrate in aqueous solution (excl. that in packages with a gross weight of &lt;= 10 kg)</t>
  </si>
  <si>
    <t>Ammonium nitrate (excl. that in aqueous solution, in tablets or similar forms, or in packages with a gross weight of &lt;= 10 kg)</t>
  </si>
  <si>
    <t>Mixtures of ammonium nitrate with calcium carbonate or other inorganic non-fertilising substances for use as fertilisers (excl. those in tablets or similar forms, or in packages with a gross weight of &lt;= 10 kg)</t>
  </si>
  <si>
    <t>Mixtures of ammonium nitrate with calcium carbonate or other inorganic non-fertilising substances, for use as fertilisers, containing &lt;= 28% nitrogen by weight (excl. those in tablets or similar forms, or in packages with a gross weight of &lt;= 10 kg)</t>
  </si>
  <si>
    <t>Mixtures of ammonium nitrate with calcium carbonate or other inorganic non-fertilising substances, for use as fertilisers, containing &gt; 28% nitrogen by weight (excl. those in tablets or similar forms, or in packages with a gross weight of &lt;= 10 kg)</t>
  </si>
  <si>
    <t>Sodium nitrate (excl. that in tablets or similar forms, or in packages with a gross weight of &lt;= 10 kg)</t>
  </si>
  <si>
    <t>Double salts and mixtures of calcium nitrate and ammonium nitrate (excl. those in tablets or similar forms, or in packages with a gross weight of &lt;= 10 kg)</t>
  </si>
  <si>
    <t>Mixtures of urea and ammonium nitrate in aqueous or ammoniacal solution (excl. those in packages with a gross weight of &lt;= 10 kg)</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</si>
  <si>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</si>
  <si>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t>
  </si>
  <si>
    <t>Mineral or chemical fertilisers of animal or vegetable origin, in tablets or similar forms, or in packages with a gross weight of &lt;= 10 kg</t>
  </si>
  <si>
    <t>Mineral or chemical fertilisers containing the three fertilising elements nitrogen, phosphorus and potassium (excl. those in tablets or similar forms, or in packages with a gross weight of &lt;= 10 kg)</t>
  </si>
  <si>
    <t>Mineral or chemical fertilisers containing phosphorus and potassium, with a nitrogen content &gt; 10 % by weight on the dry anhydrous product (excl. those in tablets or similar forms, or in packages with a gross weight of &lt;= 10 kg)</t>
  </si>
  <si>
    <t>Mineral or chemical fertilisers containing nitrogen, phosphorus and potassium, with a nitrogen content &lt;= 10 % by weight on the dry anhydrous product (excl. those in tablets or similar forms, or in packages with a gross weight of &lt;= 10 kg)</t>
  </si>
  <si>
    <t>Diammonium hydrogenorthophosphate "diammonium phosphate" (excl. that in tablets or similar forms, or in packages with a gross weight of &lt;= 10 kg)</t>
  </si>
  <si>
    <t>Ammonium dihydrogenorthophosphate "monoammonium phosphate", whether or not mixed with diammonium hydrogenorthophosphate "diammonium phosphate" (excl. that in tablets or similar forms, or in packages with a gross weight of &lt;= 10 kg)</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</si>
  <si>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</si>
  <si>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</si>
  <si>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</si>
  <si>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</si>
  <si>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</si>
  <si>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Pig iron and spiegeleisen, in pigs, blocks or other primary forms</t>
  </si>
  <si>
    <t>Pig iron</t>
  </si>
  <si>
    <t>Non-alloy pig iron in pigs, blocks or other primary forms, containing, by weight, &lt;= 0,5% of phosphorous</t>
  </si>
  <si>
    <t>Non-alloy pig iron in pigs, blocks or other primary forms, containing by weight &lt;= 0,5% phosphorus, &gt;= 0,4% manganese and &lt;= 1% silicon</t>
  </si>
  <si>
    <t>Non-alloy pig iron in pigs, blocks or other primary forms, containing by weight &lt;= 0,5% phosphorus, &gt;= 0,4% manganese and &gt; 1% silicon</t>
  </si>
  <si>
    <t>Non-alloy pig iron in pigs, blocks or other primary forms, containing by weight &lt;= 0,5% phosphorus, and &gt;= 0,1% but &lt; 0,4% manganese</t>
  </si>
  <si>
    <t>Non-alloy pig iron in pigs, blocks or other primary forms, containing by weight &lt;= 0,5% phosphorus, and &lt;= 0,1% manganese</t>
  </si>
  <si>
    <t>Non-alloy pig iron in pigs, blocks or other primary forms, containing by weight &gt;= 0,5% phosphorus</t>
  </si>
  <si>
    <t>Alloy pig iron and spiegeleisen, in pigs, blocks or other primary forms</t>
  </si>
  <si>
    <t>Alloy pig iron in pigs, blocks or other primary forms, containing by weight &gt;= 0,3% but &lt;= 1% titanium and &gt;= 0,5% but &lt;= 1% vanadium</t>
  </si>
  <si>
    <t>Alloy pig iron and spiegeleisen, in pigs, blocks or other primary forms (excl. alloy iron containing, by weight, &gt;= 0,3% but &lt;= 1% titanium and &gt;= 0,5% but &lt;= 1% vanadium)</t>
  </si>
  <si>
    <t>Ferro-manganese, containing by weight &gt; 2% of carbon</t>
  </si>
  <si>
    <t>Alloys (FeMn, FeCr, FeNi)</t>
  </si>
  <si>
    <t>Ferro-manganese, containing by weight &gt; 2% carbon, with a granulometry &lt;= 5 mm and a manganese content by weight &gt; 65%</t>
  </si>
  <si>
    <t>Ferro-manganese, containing by weight &gt; 2% carbon (excl. ferro-manganese with a granulometry of &lt;= 5 mm and containing by weight &gt; 65% manganese)</t>
  </si>
  <si>
    <t>Ferro-manganese, containing by weight &lt;= 2% carbon</t>
  </si>
  <si>
    <t>Ferro-chromium, containing by weight &gt; 4% of carbon</t>
  </si>
  <si>
    <t>Ferro-chromium, containing by weight &gt; 4% but &lt;= 6% carbon</t>
  </si>
  <si>
    <t>Ferro-chromium, containing by weight &gt; 6% carbon</t>
  </si>
  <si>
    <t>Ferro-chromium, containing by weight &lt;= 4% of carbon</t>
  </si>
  <si>
    <t>Ferro-chromium, containing by weight &lt;= 0,05% carbon</t>
  </si>
  <si>
    <t>Ferro-chromium, containing by weight &gt; 0,05% but &lt;= 0,5% carbon</t>
  </si>
  <si>
    <t>Ferro-chromium, containing by weight &gt; 0,5% but &lt;= 4% carbon</t>
  </si>
  <si>
    <t>Ferro-nickel</t>
  </si>
  <si>
    <t>Ferrous products obtained by direct reduction of iron ore and other spongy ferrous products, in lumps, pellets or similar forms; iron having a minimum purity by weight of 99,94%, in lumps, pellets or similar forms</t>
  </si>
  <si>
    <t>Direct reduced iron</t>
  </si>
  <si>
    <t>Ferrous products obtained by direct reduction of iron ore, in lumps, pellets or similar forms</t>
  </si>
  <si>
    <t>Spongy ferrous products, obtained from molten pig iron by atomisation, iron of a purity of &gt;= 99,94%, in lumps, pellets or similar forms</t>
  </si>
  <si>
    <t>Granules and powders of pig iron, spiegeleisen, iron or steel (excl. granules and powders of ferro-alloys, turnings and filings of iron or steel, radioactive iron powders "isotopes" and certain low-calibre, substandard balls for ballbearings)</t>
  </si>
  <si>
    <t>Granules, of pig iron, spiegeleisen, iron or steel (excl. granules of ferro-alloys, turnings and filings of iron or steel, certain small calibre items, defective balls for ball-bearings)</t>
  </si>
  <si>
    <t>Powders, of alloy steel (excl. powders of ferro-alloys and radioactive iron powders "isotopes")</t>
  </si>
  <si>
    <t>Powders, of pig iron, spiegeleisen, iron or non-alloy steel (excl. powders of ferro-alloys and radioactive iron powders "isotopes")</t>
  </si>
  <si>
    <t>Iron and non-alloy steel in ingots or other primary forms (excl. remelting scrap ingots, products obtained by continuous casting and iron of heading 7203)</t>
  </si>
  <si>
    <t>Crude steel</t>
  </si>
  <si>
    <t>Ingots, of iron and non-alloy steel (excl. remelted scrap ingots, continuous cast products, iron of heading 7203)</t>
  </si>
  <si>
    <t>Iron and non-alloy steel, in puddled bars or other primary forms (excl. ingots, remelted scrap ingots, continuous cast products, iron of heading 7203)</t>
  </si>
  <si>
    <t>Semi-finished products of iron or non-alloy steel</t>
  </si>
  <si>
    <t>Semi-finished products of iron or non-alloy steel containing, by weight, &lt; 0,25% of carbon, of square or rectangular cross-section, the width measuring &lt; twice the thickness</t>
  </si>
  <si>
    <t>Semi-finished products, of non-alloy free-cutting steel, containing by weight &lt; 0,25% carbon, of square or rectangular cross-section, the width &lt; twice the thickness, rolled or obtained by continuous casting</t>
  </si>
  <si>
    <t>Semi-finished products, of iron or non-alloy steel, containing by weight &lt; 0,25% carbon, of square or rectangular cross-section, the width &lt; twice the thickness of &lt;= 130 mm, rolled or obtained by continuous casting (excl. free-cutting steel)</t>
  </si>
  <si>
    <t>Semi-finished products, of iron or non-alloy steel, containing by weight &lt; 0,25% carbon, of square or rectangular cross-section, the width &lt; twice the thickness of &gt; 130 mm, rolled or obtained by continuous casting (excl. free-cutting steel)</t>
  </si>
  <si>
    <t>Semi-finished products of iron or non-alloy steel, containing by weight &lt; 0,25% carbon, of rectangular cross-section, the width &lt; twice the thickness, forged</t>
  </si>
  <si>
    <t>Semi-finished products of iron or non-alloy steel containing, by weight, &lt; 0,25% of carbon, of rectangular "other than square" cross-section, the width measuring &gt;= twice the thickness</t>
  </si>
  <si>
    <t>Semi-finished products of iron or non-alloy steel, containing by weight &lt; 0,25 of carbon, of rectangular "other than square" cross-section, the width measuring &gt;= twice the thickness, rolled or obtained by continuous casting</t>
  </si>
  <si>
    <t>Semi-finished products of iron or non-alloy steel, containing by weight &lt; 0,25% carbon, of rectangular "other than square" cross-section, the width &gt;= twice the thickness, forged</t>
  </si>
  <si>
    <t>Semi-finished products of iron or non-alloy steel containing, by weight, &lt; 0,25% of carbon, of circular cross-section, or of a cross-section other than square or rectangular</t>
  </si>
  <si>
    <t>Semi-finished products, of iron or non-alloy steel, containing by weight &lt; 0,25% carbon, of circular or polygonal cross-section, rolled or obtained by continuous casting</t>
  </si>
  <si>
    <t>Semi-finished products of iron or non-alloy steel, containing by weight &lt; 0,25% carbon, of circular or polygonal cross-section, forged</t>
  </si>
  <si>
    <t>Semi-finished products of iron or non-alloy steel, containing by weight &lt; 0,25% carbon (excl. semi-products, of square, rectangular, circular or polygonal cross-section)</t>
  </si>
  <si>
    <t>Semi-finished products of iron or non-alloy steel containing, by weight, &gt;= 0,25% of carbon</t>
  </si>
  <si>
    <t>Semi-finished products, of non-alloy free-cutting steel, containing by weight &gt;= 0,25% carbon, of square or rectangular cross-section, the width &lt; twice the thickness, rolled or obtained by continuous casting</t>
  </si>
  <si>
    <t>Semi-finished products of iron or non-alloy steel, containing by weight &gt;= 0,25% but &lt; 0,6% carbon, of square or rectangular cross-section, the width &lt; twice the thickness, rolled or obtained by continuous casting (excl. free-cutting steel)</t>
  </si>
  <si>
    <t>Semi-finished products of iron or non-alloy steel, containing by weight &gt;= 0,6% carbon, of square or rectangular cross-section, the width &lt; twice the thickness, rolled or obtained by continuous casting (excl. free-cutting steel)</t>
  </si>
  <si>
    <t>Semi-finished products of iron or non-alloy steel, containing by weight &gt;= 0,25% carbon, of square or rectangular cross-section, the width &lt; twice the thickness, forged</t>
  </si>
  <si>
    <t>Semi-finished products of iron or non-alloy steel, containing by weight &gt;= 0,25 of carbon, of rectangular "other than square" cross-section, the width measuring &gt;= twice the thickness, rolled or obtained by continuous casting</t>
  </si>
  <si>
    <t>Semi-finished products of iron or non-alloy steel, containing by weight &gt;= 0,25% carbon, of rectangular "other than square" cross-section and the width &gt;= twice the thickness, forged</t>
  </si>
  <si>
    <t>Semi-finished products of iron or non-alloy steel, containing by weight &gt;= 0,25% carbon, of circular or polygonal cross-section, rolled or obtained by continuous casting</t>
  </si>
  <si>
    <t>Semi-finished products of iron or non-alloy steel, containing by weight &gt;= 0,6% carbon, of circular or polygonal cross-section, forged</t>
  </si>
  <si>
    <t>Semi-finished products of iron or non-alloy steel, containing by weight &gt;= 0,25% carbon (excl. those of square, rectangular, circular or polygonal cross-section)</t>
  </si>
  <si>
    <t>Flat-rolled products of iron or non-alloy steel, of a width &gt;= 600 mm, hot-rolled, not clad, plated or coated</t>
  </si>
  <si>
    <t>Flat-rolled products of iron or non-alloy steel, of a width of &gt;= 600 mm, in coils, simply hot-rolled, not clad, plated or coated, with patterns in relief directly due to the rolling process</t>
  </si>
  <si>
    <t>Flat-rolled products of iron or non-alloy steel, of a width of &gt;= 600 mm, in coils, simply hot-rolled, not clad, plated or coated, of a thickness of &gt;= 4,75 mm, pickled, without patterns in relief</t>
  </si>
  <si>
    <t>Flat-rolled products of iron or non-alloy steel, of a width of &gt;= 600 mm, in coils, simply hot-rolled, not clad, plated or coated, of a thickness of &gt;= 3 mm but &lt; 4,75 mm, pickled, without patterns in relief</t>
  </si>
  <si>
    <t>Flat-rolled products of iron or non-alloy steel, of a width of &gt;= 600 mm, in coils, simply hot-rolled, not clad, plated or coated, of a thickness of &lt; 3 mm, pickled, without patterns in relief</t>
  </si>
  <si>
    <t>Flat-rolled products of iron or non-alloy steel, of a width of &gt;= 600 mm, in coils, simply hot-rolled, not clad, plated or coated, of a thickness of &gt;= 10 mm, not pickled, without patterns in relief</t>
  </si>
  <si>
    <t>Flat-rolled products of iron or non-alloy steel, of a width of &gt;= 600 mm, in coils, simply hot-rolled, not clad, plated or coated, of a thickness of &gt;= 4,75 mm but &lt; 10 mm, not pickled, without patterns in relief</t>
  </si>
  <si>
    <t>Flat-rolled products of iron or non-alloy steel, of a width of &gt;= 600 mm, in coils, simply hot-rolled, not clad, plated or coated, of a thickness of &gt;= 3 mm but &lt; 4,75 mm, not pickled, without patterns in relief</t>
  </si>
  <si>
    <t>Flat-rolled products of iron or non-alloy steel, of a width of &gt;= 600 mm, in coils, simply hot-rolled, not clad, plated or coated, of a thickness of &lt; 3 mm, not pickled, without patterns in relief</t>
  </si>
  <si>
    <t>Flat-rolled products of iron or non-alloy steel, of a width of &gt;= 600 mm, not in coils, simply hot-rolled, not clad, plated or coated, with patterns in relief directly due to the rolling process</t>
  </si>
  <si>
    <t>Flat-rolled products of iron or non-alloy steel, of a width &gt;= 600 mm, not in coils, simply hot-rolled, not clad, plated or coated, of a thickness of &gt; 10 mm, without patterns in relief</t>
  </si>
  <si>
    <t>Flat-rolled products of iron or non-alloy steel, of a width of &gt;= 600 mm, not in coils, simply hot-rolled, not clad, plated or coated, of a thickness of &gt; 15 mm, without patterns in relief</t>
  </si>
  <si>
    <t>Flat-rolled products of iron or non-alloy steel, of a width of &gt;= 2.050 mm, not in coils, simply hot-rolled, not clad, plated or coated, of a thickness of &gt; 10 mm but &lt;= 15 mm, without patterns in relief (excl. "wide flats")</t>
  </si>
  <si>
    <t>Flat-rolled products of iron or non-alloy steel, of a width of &lt; 2.050 mm but &gt;= 600 mm, not in coils, simply hot-rolled, not clad, plated or coated, of a thickness of &gt; 10 mm but &lt;= 15 mm, without patterns in relief</t>
  </si>
  <si>
    <t>Flat-rolled products of iron or non-alloy steel, of a width of &gt;= 600 mm, not in coils, simply hot-rolled, not clad, plated or coated, of a thickness of &gt;= 4,75 mm but &lt;= 10 mm, without patterns in relief</t>
  </si>
  <si>
    <t>Flat-rolled products of iron or non-alloy steel, of a width of &lt;= 1.250 mm, not in coils, simply hot-rolled on four faces or in a closed box pass, not clad, plated or coated, of a thickness of &gt;= 4,75 mm but &lt;= 10 mm, without patterns in relief</t>
  </si>
  <si>
    <t>Flat-rolled products of iron or non-alloy steel, of a width of &gt;= 2.050 mm, not in coils, simply hot-rolled, not clad, plated or coated, of a thickness of &gt;= 4,75 mm but &lt;= 10 mm, without patterns in relief</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</si>
  <si>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</si>
  <si>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Flat-rolled products of iron or non-alloy steel, of a width of &gt;= 600 mm, not in coils, simply hot-rolled, not clad, plated or coated, of a thickness of &gt;= 3 mm but &lt; 4,75 mm, without patterns in relief</t>
  </si>
  <si>
    <t>Flat-rolled products of iron or non-alloy steel, of a width of &lt;= 1.250 mm, not in coils, simply hot-rolled on four faces or in a closed box pass, not clad, plated or coated, of a thickness of &gt;= 4 mm but &lt; 4,75 mm, without patterns in relief</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</si>
  <si>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</si>
  <si>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Flat-rolled products of iron or non-alloy steel, of a width of &gt;= 600 mm, not in coils, simply hot-rolled, not clad, plated or coated, of a thickness of &lt; 3 mm, without patterns in relief</t>
  </si>
  <si>
    <t>Flat-rolled products of iron or steel, of a width &gt;= 600 mm, hot-rolled and further worked, but not clad, plated or coated</t>
  </si>
  <si>
    <t>Flat-rolled products of iron or steel, of a width &gt;= 600 mm, hot-rolled and further worked, but not clad, plated or coated, perforated</t>
  </si>
  <si>
    <t>Flat-rolled products of iron or steel, of a width &gt;= 600 mm, hot-rolled and further worked, but not clad, plated or coated, non-perforated</t>
  </si>
  <si>
    <t>Flat-rolled products of iron or non-alloy steel, of a width of &gt;= 600 mm, cold-rolled "cold-reduced", not clad, plated or coated</t>
  </si>
  <si>
    <t>Flat-rolled products of iron or non-alloy steel, of a width of &gt;= 600 mm, in coils, simply cold-rolled "cold-reduced", not clad, plated or coated, of a thickness of &gt;= 3 mm</t>
  </si>
  <si>
    <t>Flat-rolled products of iron or non-alloy steel, of a width of &gt;= 600 mm, in coils, simply cold-rolled "cold-reduced", not clad, plated or coated, of a thickness of &gt; 1 mm but &lt; 3 mm</t>
  </si>
  <si>
    <t>Flat-rolled products of iron or non-alloy steel, of a width of &gt;= 600 mm, in coils, simply cold-rolled "cold-reduced", of a thickness of &gt; 1 mm but &lt; 3 mm "electrical"</t>
  </si>
  <si>
    <t>Flat-rolled products of iron or non-alloy steel, of a width of &gt;= 600 mm, in coils, simply cold-rolled "cold-reduced", not clad, plated or coated, of a thickness of &gt; 1 mm but &lt; 3 mm (excl. electrical)</t>
  </si>
  <si>
    <t>Flat-rolled products of iron or non-alloy steel, of a width of &gt;= 600 mm, in coils, simply cold-rolled "cold-reduced", not clad, plated or coated, of a thickness of &gt;= 0,5 mm but &lt;= 1 mm</t>
  </si>
  <si>
    <t>Flat-rolled products of iron or non-alloy steel, of a width of &gt;= 600 mm, in coils, simply cold-rolled "cold-reduced", of a thickness of &gt;= 0,5 mm but &lt;= 1 mm "electrical"</t>
  </si>
  <si>
    <t>Flat-rolled products of iron or non-alloy steel, of a width of &gt;= 600 mm, in coils, simply cold-rolled "cold-reduced", not clad, plated or coated, of a thickness of &gt;= 0,5 mm but &lt;= 1 mm (excl. electrical)</t>
  </si>
  <si>
    <t>Flat-rolled products of iron or non-alloy steel, of a width of &gt;= 600 mm, in coils, simply cold-rolled "cold-reduced", not clad, plated or coated, of a thickness of &lt; 0,5 mm</t>
  </si>
  <si>
    <t>Flat-rolled products of iron or non-alloy steel, of a width of &gt;= 600 mm, in coils, simply cold-rolled "cold-reduced", of a thickness of &lt; 0,5 mm "electrical"</t>
  </si>
  <si>
    <t>Flat-rolled products of iron or non-alloy steel, of a width of &gt;= 600 mm, in coils, simply cold-rolled "cold-reduced", not clad, plated or coated, of a thickness of &gt;= 0,35 mm but &lt; 0,5 mm (excl. electrical)</t>
  </si>
  <si>
    <t>Flat-rolled products of iron or non-alloy steel, of a width of &gt;= 600 mm, in coils, simply cold-rolled "cold-reduced", not clad, plated or coated, of a thickness of &lt; 0,35 mm (excl. electrical)</t>
  </si>
  <si>
    <t>Flat-rolled products of iron or non-alloy steel, of a width of &gt;= 600 mm, not in coils, simply cold-rolled "cold-reduced", not clad, plated or coated, of a thickness of &gt;= 3 mm</t>
  </si>
  <si>
    <t>Flat-rolled products of iron or non-alloy steel, of a width of &gt;= 600 mm, not in coils, simply cold-rolled "cold-reduced", not clad, plated or coated, of a thickness of &gt; 1 mm but &lt; 3 mm</t>
  </si>
  <si>
    <t>Flat-rolled products of iron or non-alloy steel, of a width of &gt;= 600 mm, not in coils, simply cold-rolled "cold-reduced", of a thickness of &gt; 1 mm but &lt; 3 mm "electrical"</t>
  </si>
  <si>
    <t>Flat-rolled products of iron or non-alloy steel, of a width of &gt;= 600 mm, not in coils, simply cold-rolled "cold-reduced", not clad, plated or coated, of a thickness of &gt; 1 mm but &lt; 3 mm (excl. electrical)</t>
  </si>
  <si>
    <t>Flat-rolled products of iron or non-alloy steel, of a width of &gt;= 600 mm, not in coils, simply cold-rolled "cold-reduced", not clad, plated or coated, of a thickness of &gt;= 0,5 mm but &lt;= 1 mm</t>
  </si>
  <si>
    <t>Flat-rolled products of iron or non-alloy steel, of a width of &gt;= 600 mm, not in coils, simply cold-rolled "cold-reduced", of a thickness of &gt;= 0,5 mm but &lt;= 1 mm "electrical"</t>
  </si>
  <si>
    <t>Flat-rolled products of iron or non-alloy steel, of a width of &gt;= 600 mm, not in coils, simply cold-rolled "cold-reduced", not clad, plated or coated, of a thickness of &gt;= 0,5 mm but &lt;= 1 mm (excl. electrical)</t>
  </si>
  <si>
    <t>Flat-rolled products of iron or non-alloy steel, of a width of &gt;= 600 mm, not in coils, simply cold-rolled "cold-reduced", not clad, plated or coated, of a thickness of &lt; 0,5 mm</t>
  </si>
  <si>
    <t>Flat-rolled products of iron or non-alloy steel, of a width of &gt;= 600 mm, not in coils, simply cold-rolled "cold-reduced", of a thickness of &lt; 0,5 mm "electrical"</t>
  </si>
  <si>
    <t>Flat-rolled products of iron or non-alloy steel, of a width of &gt;= 600 mm, not in coils, simply cold-rolled "cold-reduced", not clad, plated or coated, of a thickness of &lt; 0,5 mm (excl. electrical)</t>
  </si>
  <si>
    <t>Flat-rolled products of iron or steel, of a width of &gt;= 600 mm, cold-rolled "cold-reduced", and further worked, but not clad, plated or coated</t>
  </si>
  <si>
    <t>Flat-rolled products of iron or steel, of a width of &gt;= 600 mm, cold-rolled "cold-reduced" and further worked, but not clad, plated or coated, perforated</t>
  </si>
  <si>
    <t>Flat-rolled products of iron or steel, of a width of &gt;= 600 mm, cold-rolled "cold-reduced" and further worked, but not clad, plated or coated, non-perforated</t>
  </si>
  <si>
    <t>Flat-rolled products of iron or non-alloy steel, of a width &gt;= 600 mm, hot-rolled or cold-rolled "cold-reduced", clad, plated or coated</t>
  </si>
  <si>
    <t>Flat-rolled products of iron or non-alloy steel, of a width of &gt;= 600 mm, hot-rolled or cold-rolled "cold-reduced", tinned, of a thickness of &gt;= 0,5 mm</t>
  </si>
  <si>
    <t>Flat-rolled products of iron or non-alloy steel, of a width of &gt;= 600 mm, hot-rolled or cold-rolled "cold-reduced", tinned, of a thickness of &lt; 0,5 mm</t>
  </si>
  <si>
    <t>Tinplate of iron or non-alloy steel, of a width of &gt;= 600 mm and of a thickness of &lt; 0,5 mm, tinned [coated with a layer of metal containing, by weight,  &gt;= 97% of tin], not further worked than surface-treated</t>
  </si>
  <si>
    <t>Flat-rolled products of iron or non-alloy steel, of a width of &gt;= 600 mm, hot-rolled or cold-rolled "cold-reduced", plated or coated with tin, of a thickness of &lt; 0,5 mm (excl. tinplate)</t>
  </si>
  <si>
    <t>Flat-rolled products of iron or non-alloy steel, of a width of &gt;= 600 mm, hot-rolled or cold-rolled "cold-reduced", plated or coated with lead, incl. terne-plate</t>
  </si>
  <si>
    <t>Flat-rolled products of iron or non-alloy steel, of a width of &gt;= 600 mm, hot-rolled or cold-rolled "cold-reduced", electrolytically plated or coated with zinc</t>
  </si>
  <si>
    <t>Flat-rolled products of iron or non-alloy steel, of a width of &gt;= 600 mm, hot-rolled or cold-rolled "cold-reduced", corrugated, plated or coated with zinc (excl. electrolytically plated or coated with zinc)</t>
  </si>
  <si>
    <t>Flat-rolled products of iron or non-alloy steel, of a width of &gt;= 600 mm, hot-rolled or cold-rolled "cold-reduced", not corrugated, plated or coated with zinc (excl. electrolytically plated or coated with zinc)</t>
  </si>
  <si>
    <t>Flat-rolled products of iron or non-alloy steel, of a width of &gt;= 600 mm, hot-rolled or cold-rolled "cold-reduced", plated or coated with chromium oxides or with chromium and chromium oxides</t>
  </si>
  <si>
    <t>Flat-rolled products of iron or non-alloy steel, of a width of &gt;= 600 mm, hot-rolled or cold-rolled "cold-reduced", plated or coated with aluminium-zinc alloys</t>
  </si>
  <si>
    <t>Flat-rolled products of iron or non-alloy steel, of a width of &gt;= 600 mm, hot-rolled or cold-rolled "cold-reduced", plated or coated with aluminium (excl. products plated or coated with aluminium-zinc alloys)</t>
  </si>
  <si>
    <t>Flat products of iron or non-alloy steel, of a width of &gt;= 600 mm, hot-rolled or cold-rolled "cold-reduced", painted, varnished or coated with plastics</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</si>
  <si>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</si>
  <si>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Flat-rolled products of iron or non-alloy steel, of a width of &gt;= 600 mm, hot-rolled or cold-rolled "cold-reduced", painted, varnished or plastic coated (excl. tinplate and products electrolytically plated or coated with chrome, varnished)</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</si>
  <si>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</si>
  <si>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Flat-rolled products of iron or non-alloy steel, of a width of &gt;= 600 mm, hot-rolled or cold-rolled "cold-reduced", clad</t>
  </si>
  <si>
    <t>Flat-rolled products of iron or non-alloy steel, tinned and printed, of a width of &gt;= 600 mm, hot-rolled or cold-rolled "cold-reduced"</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</si>
  <si>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</si>
  <si>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Flat-rolled products of iron or non-alloy steel, of a width of &lt; 600 mm, hot-rolled or cold-rolled "cold-reduced", not clad, plated or coated</t>
  </si>
  <si>
    <t>Flat-rolled products of iron or non-alloy steel, simply hot-rolled on four faces or in a closed box pass, not clad, plated or coated, of a width of &gt; 150 mm but &lt; 600 mm and a thickness of &gt;= 4 mm, not in coils, without patterns in relief, commonly known as "wide flats"</t>
  </si>
  <si>
    <t>Flat-rolled products of iron or non-alloy steel, of a width &lt; 600 mm, not further worked than hot-rolled, not clad, plated or coated, of a thickness of &gt;= 4,75 mm (excl. "wide flats")</t>
  </si>
  <si>
    <t>Flat-rolled products of iron or non-alloy steel, of a width &lt; 600 mm, simply hot-rolled, not clad, plated or coated, of a thickness &lt; 4,75 mm (excl. "wide flats")</t>
  </si>
  <si>
    <t>Flat-rolled products of iron or non-alloy steel, of a width of &lt; 600 mm, simply cold-rolled "cold-reduced", not clad, plated or coated, containing by weight &lt; 0,25% of carbon</t>
  </si>
  <si>
    <t>Flat-rolled products of iron or non-alloy steel, of a width of &lt; 600 mm, simply cold-rolled "cold-reduced", not clad, plated or coated, containing by weight &lt; 0,25% of carbon "electrical"</t>
  </si>
  <si>
    <t>Flat-rolled products of iron or non-alloy steel, of a width of &lt; 600 mm and of a thickness of &gt;= 0,35 mm, simply cold-rolled "cold-reduced", not clad, plated or coated, containing by weight &lt; 0,25% of carbon (excl. electrical plate)</t>
  </si>
  <si>
    <t>Flat-rolled products of iron or non-alloy steel, of a width of &lt; 600 mm and of a thickness of &lt; 0,35 mm, simply cold-rolled "cold-reduced", not clad, plated or coated, containing by weight &lt; 0,25% of carbon (excl. electrical plate)</t>
  </si>
  <si>
    <t>Flat-rolled products of iron or non-alloy steel, of a width of &lt; 600 mm, simply cold-rolled "cold-reduced", not clad, plated or coated, containing by weight &gt;= 0,25% of carbon</t>
  </si>
  <si>
    <t>Flat-rolled products of iron or non-alloy steel, of a width of &lt; 600 mm, hot-rolled or cold-rolled "cold-reduced" and further worked, but not clad, plated or coated</t>
  </si>
  <si>
    <t>Flat-rolled products of iron or non-alloy steel, of a width of &lt; 600 mm, hot-rolled or cold-rolled "cold-reduced" and further worked, but not clad, plated or coated, perforated</t>
  </si>
  <si>
    <t>Flat-rolled products of iron or non-alloy steel, of a width of &lt; 600 mm, hot-rolled or cold-rolled "cold-reduced" and further worked, but not clad, plated or coatednon-perforated</t>
  </si>
  <si>
    <t>Flat-rolled products of iron or non-alloy steel, of a width of &lt; 600 mm, hot-rolled or cold-rolled "cold-reduced", clad, plated or coated</t>
  </si>
  <si>
    <t>Flat-rolled products of iron or non-alloy steel, of a width of &lt; 600 mm, hot-rolled or cold-rolled "cold-reduced", tinned</t>
  </si>
  <si>
    <t>Tinplate of iron or non-alloy steel, of a width of &lt; 600 mm and of a thickness of &lt; 0,5 mm, tinned [coated with a layer of metal containing, by weight,  &gt;= 97% of tin], not further worked than surface-treated</t>
  </si>
  <si>
    <t>Flat-rolled products of iron or non-alloy steel, hot-rolled or cold-rolled "cold-reduced", of a width of &lt; 600 mm, tinned (excl. tinplate, not further worked than surface-treated)</t>
  </si>
  <si>
    <t>Flat-rolled products of iron or non-alloy steel, of a width of &lt; 600 mm, hot-rolled or cold-rolled "cold-reduced", electrolytically plated or coated with zinc</t>
  </si>
  <si>
    <t>Flat-rolled products of iron or non-alloy steel, of a width of &lt; 600 mm, hot-rolled or cold-rolled "cold-reduced", tinned (excl. electrolytically plated or coated with zinc)</t>
  </si>
  <si>
    <t>Flat-rolled products of iron or non-alloy steel, of a width of &lt; 600 mm, hot-rolled or cold-rolled "cold-reduced", painted, varnished or coated with plastics</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</si>
  <si>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</si>
  <si>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</si>
  <si>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Flat-rolled products of iron or non-alloy steel, of a width of &lt; 600 mm, hot-rolled or cold-rolled "cold-reduced", plated or coated (excl. tinned, plated or coated with zinc, painted, varnished or coated with plastics)</t>
  </si>
  <si>
    <t>Flat-rolled products of iron or non-alloy steel, of a width of &lt; 600 mm, hot-rolled or cold-rolled "cold-reduced", plated or coated with chromium oxides or with chromium and chromium oxides (excl. varnished)</t>
  </si>
  <si>
    <t>Flat-rolled products of iron or non-alloy steel, of a width of &lt; 600 mm, hot-rolled or cold-rolled "cold-reduced", plated or coated with chromium or nickel</t>
  </si>
  <si>
    <t>Flat-rolled products of iron or non-alloy steel, of a width of &lt; 600 mm, hot-rolled or cold-rolled "cold-reduced", plated or coated with copper</t>
  </si>
  <si>
    <t>Flat-rolled products of iron or non-alloy steel, of a width of &lt; 600 mm, hot-rolled or cold-rolled "cold-reduced", plated or coated with aluminium-zinc alloys</t>
  </si>
  <si>
    <t>Flat-rolled products of iron or non-alloy steel, of a width of &lt; 600 mm, hot-rolled or cold-rolled "cold-reduced", plated or coated with aluminium (excl. products plated or coated with aluminium-zinc alloys)</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</si>
  <si>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</si>
  <si>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Flat-rolled products of iron or non-alloy steel, of a width of &lt; 600 mm, hot-rolled or cold-rolled "cold-reduced", clad</t>
  </si>
  <si>
    <t>Bars and rods of iron or non-alloy steel, hot-rolled, in irregularly wound coils</t>
  </si>
  <si>
    <t>Bars and rods, hot-rolled, in irregularly wound coils of iron or non-alloy steel, with indentations, ribs, grooves or other deformations produced during the rolling process</t>
  </si>
  <si>
    <t>Bars and rods, hot-rolled, in irregularly wound coils, of non-alloy free-cutting steel (excl. bars and rods containing indentations, ribs, grooves or other deformations produced during the rolling process)</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</si>
  <si>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</si>
  <si>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Bars and rods, hot-rolled, of the type used for concrete reinforcement, smooth, of iron or non-alloy steel, in irregularly wound coils, of circular cross-section measuring &lt; 14 mm in diameter</t>
  </si>
  <si>
    <t>Bars and rods, hot-rolled, of the type used for tyre cord, smooth, of iron or non-alloy steel, in irregularly wound coils</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</si>
  <si>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</si>
  <si>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</si>
  <si>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</si>
  <si>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</si>
  <si>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</si>
  <si>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</si>
  <si>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</si>
  <si>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Bars and rods, of iron or non-alloy steel, not further worked than forged, hot-rolled, hot-drawn or hot-extruded, but incl. those twisted after rolling (excl. in irregularly wound coils)</t>
  </si>
  <si>
    <t>Bars and rods, of iron or non-alloy steel, not further worked than forged (excl. in irregularly wound coils)</t>
  </si>
  <si>
    <t>Bars and rods, of iron or non-alloy steel, with indentations, ribs, groves or other deformations produced during the rolling process</t>
  </si>
  <si>
    <t>Bars and rods, of non-alloy free-cutting steel, not further worked than hot-rolled, hot-drawn or hot-extruded (excl. containing indentations, ribs, grooves or other deformations produced during the rolling process or twisted after rolling)</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</si>
  <si>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</si>
  <si>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</si>
  <si>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</si>
  <si>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</si>
  <si>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Bars and rods of the type used for concrete reinforcement, smooth, of iron or non-alloy steel, only hot-rolled, only hot-drawn or only hot-extruded, containing &lt; 0,25% of carbon, of square cross-section or of a cross-section other than rectangular</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</si>
  <si>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</si>
  <si>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</si>
  <si>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</si>
  <si>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</si>
  <si>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</si>
  <si>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</si>
  <si>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Bars and rods, of iron or non-alloy steel, cold-formed or cold-finished, whether or not further worked, or hot-formed and further worked, n.e.s.</t>
  </si>
  <si>
    <t>Bars and rods, of non-alloy free-cutting steel, not further worked than cold-formed or cold-finished</t>
  </si>
  <si>
    <t>Bars and rods, of iron or non-alloy steel, not further worked than cold-formed or cold-finished (excl. of free-cutting steel)</t>
  </si>
  <si>
    <t>Other bars and rods of iron or non-alloy steel, not further worked than cold-formed or cold-finished, containing by weight &lt; 0,25% of carbon of rectangular "other than square" cross-section (excl. those of free-cutting steel)</t>
  </si>
  <si>
    <t>Other bars and rods of iron or non-alloy steel, not further worked than cold-formed or cold-finished, containing by weight &lt; 0,25% of carbon, of square or other than rectangular cross-section (excl. those of free-cutting steel)</t>
  </si>
  <si>
    <t>Other bars and rods of iron or non-alloy steel, not further worked than cold-formed or cold-finished, containing by weight &gt;= 0,25% of carbon (excl. those of free-cutting steel)</t>
  </si>
  <si>
    <t>Bars or rods, of iron or non-alloy steel, cold-formed or cold-finished and further worked or hot-formed and further worked, n.e.s.</t>
  </si>
  <si>
    <t>Angles, shapes and sections of iron or non-alloy steel, n.e.s.</t>
  </si>
  <si>
    <t>U, I or H sections of iron or non-alloy steel, not further worked than hot-rolled, hot-drawn or extruded, of a height of &lt; 80 mm</t>
  </si>
  <si>
    <t>L sections of iron or non-alloy steel, not further worked than hot-rolled, hot-drawn or extruded, of a height of &lt; 80 mm</t>
  </si>
  <si>
    <t>T sections of iron or non-alloy steel, not further worked than hot-rolled, hot-drawn or extruded, of a height of &lt; 80 mm</t>
  </si>
  <si>
    <t>U sections of iron or non-alloy steel, not further worked than hot-rolled, hot-drawn or hot-extruded, of a height &gt;= 80 mm</t>
  </si>
  <si>
    <t>U sections of iron or non-alloy steel, simply hot-rolled, hot-drawn or extruded, of a height &gt;= 80 mm but &lt;= 220 mm</t>
  </si>
  <si>
    <t>U sections of iron or non-alloy steel, simply hot-rolled, hot-drawn or extruded, of a height &gt; 220 mm</t>
  </si>
  <si>
    <t>I sections of iron or non-alloy steel, not further worked than hot-rolled, hot-drawn or hot-extruded, of a height &gt;= 80 mm</t>
  </si>
  <si>
    <t>I sections with parallel flange faces, of iron or non-alloy steel, simply hot-rolled, hot-drawn or extruded, of a height &gt;= 80 mm but &lt;= 220 mm</t>
  </si>
  <si>
    <t>I sections of iron or non-alloy steel, simply hot-rolled, hot-drawn or extruded, of a height &gt;= 80 mm but &lt;= 220 mm (excl. 7216.32.11)</t>
  </si>
  <si>
    <t>I sections with parallel flange faces, of iron or non-alloy steel, simply hot-rolled, hot-drawn or extruded, of a height &gt; 220 mm</t>
  </si>
  <si>
    <t>I sections of iron or non-alloy steel, simply hot-rolled, hot-drawn or extruded, of a height &gt; 220 mm (excl. 7216.32.91)</t>
  </si>
  <si>
    <t>H sections of iron or non-alloy steel, not further worked than hot-rolled, hot-drawn or hot-extruded, of a height &gt;= 80 mm</t>
  </si>
  <si>
    <t>H sections of iron or non-alloy steel, simply hot-rolled, hot-drawn or extruded, of a height &gt;= 80 mm but &lt;= 180 mm</t>
  </si>
  <si>
    <t>H sections of iron or non-alloy steel, simply hot-rolled, hot-drawn or extruded, of a height &gt; 180 mm</t>
  </si>
  <si>
    <t>L sections of iron or non-alloy steel, not further worked than hot-rolled, hot-drawn or hot-extruded, of a height &gt;= 80 mm</t>
  </si>
  <si>
    <t>L sections of iron or non-alloy steel, not further worked than hot-rolled, hot-drawn or extruded, of a height of &gt;= 80 mm</t>
  </si>
  <si>
    <t>T sections of iron or non-alloy steel, not further worked than hot-rolled, hot-drawn or extruded, of a height of &gt;= 80 mm</t>
  </si>
  <si>
    <t>Sections of iron or non-alloy steel, not further worked than hot-rolled, hot-drawn or hot-extruded (excl. U, I, H, L or T sections)</t>
  </si>
  <si>
    <t>Sections of iron or non-alloy steel, not further worked than hot-rolled, hot-drawn or hot-extruded, with a cross-section which is capable of being enclosed in a square the side of which is &lt;= 80 mm (excl. U, I, H, L or T sections)</t>
  </si>
  <si>
    <t>Bulb sections "bulb flat", only hot-rolled, hot-drawn or hot-extruded</t>
  </si>
  <si>
    <t>Profile of iron or non-alloy steel, only hot-rolled, hot-drawn or hot-extruded (other than with a cross-section which is capable of being enclosed in a square the side of which is &lt;= 80 mm, and U-, I-, H-, L- or T-sections and ribbed sections [ribbed steel])</t>
  </si>
  <si>
    <t>Angles, shapes and sections, of iron or non-alloy steel, from flat-rolled products simply cold-formed or cold-finished (excl. profiled sheet)</t>
  </si>
  <si>
    <t>c, l, u, z, omega or open-ended sections of iron or non-alloy steel, simply cold-formed or cold-finished, obtained from flat-rolled products</t>
  </si>
  <si>
    <t>Angles, shapes and sections (other than c, l, u, z, omega or open-ended sections) of iron or non-alloy steel, simply cold-formed or cold-finished, obtained from flat-rolled products</t>
  </si>
  <si>
    <t>Angles, shapes and sections, of iron or non-alloy steel, not further worked than cold-formed or cold-finished (excl. profiled sheet)</t>
  </si>
  <si>
    <t>Angles, shapes and sections, of iron or non-alloy steel, cold-formed or cold-finished from flat-rolled products and further worked</t>
  </si>
  <si>
    <t>Sheets sheets of iron or non-alloy steel, cold-formed or cold finished, profiled "ribbed"</t>
  </si>
  <si>
    <t>Angles, shapes and sections, of iron or non-alloy steel, cold-formed or cold-finished from flat-rolled products and further worked (excl. profiled sheet)</t>
  </si>
  <si>
    <t>Angles, shapes and sections, of iron or non-alloy steel, cold-formed or cold-finished and further worked, or hot-forged, or hot-formed by other means and further worked, n.e.s. (excl. from flat-rolled products)</t>
  </si>
  <si>
    <t>Wire of iron or non-alloy steel, in coils (excl. bars and rods)</t>
  </si>
  <si>
    <t>Wire of iron or non-alloy steel, in coils, not plated or coated, whether or not polished (excl. bars and rods)</t>
  </si>
  <si>
    <t>Wire of iron or non-alloy steel, in coils, containing by weight &lt; 0,25% carbon, not plated or coated, whether or not polished, with a maximum cross-sectional dimension of &lt; 0,8 mm</t>
  </si>
  <si>
    <t>Wire of iron or non-alloy steel, in coils, containing by weight &lt; 0,25% carbon, with indentations, ribs, grooves or other deformations produced during the rolling process, not plated or coated, with a maximum cross-sectional dimension of &gt;= 0,8 mm</t>
  </si>
  <si>
    <t>Wire of iron or non-alloy steel, in coils, containing by weight &lt; 0,25% carbon, not plated or coated, with a maximum cross-sectional dimension of &gt;= 0,8 mm (without indentations, ribs, grooves or other deformations produced during the rolling process)</t>
  </si>
  <si>
    <t>Wire of iron or non-alloy steel, in coils, containing by weight &gt;= 0,25% but &lt; 0,6% carbon, not plated or coated, whether or not polished (excl. hot-rolled bars and rods)</t>
  </si>
  <si>
    <t>Wire of iron or non-alloy steel, in coils, containing by weight &gt;= 0,6% carbon, not plated or coated, whether or not polished (excl. hot-rolled bars and rods)</t>
  </si>
  <si>
    <t>Wire of iron or non-alloy steel, in coils, plated or coated with zinc (excl. bars and rods)</t>
  </si>
  <si>
    <t>Wire of iron or non-alloy steel, in coils, containing by weight &lt; 0,25% carbon, plated or coated with zinc, with a maximum cross-sectional dimension of &lt; 0,8 mm</t>
  </si>
  <si>
    <t>Wire of iron or non-alloy steel, in coils, containing by weight &lt; 0,25% carbon, plated or coated with zinc, with a maximum cross-sectional dimension of &lt; 0,8 mm (excl. bars and rods)</t>
  </si>
  <si>
    <t>Wire of iron or non-alloy steel, in coils, containing by weight &gt;= 0,25% but &lt; 0,6% carbon, plated or coated with zinc (excl. bars and rods)</t>
  </si>
  <si>
    <t>Wire of iron or non-alloy steel, in coils, containing by weight &gt;= 0,6% carbon, plated or coated with zinc (excl. bars and rods)</t>
  </si>
  <si>
    <t>Wire of iron or non-alloy steel, in coils, plated or coated with base metals (excl. plated or coated with zinc, and bars and rods)</t>
  </si>
  <si>
    <t>Wire of iron or non-alloy steel, in coils, containing by weight &lt; 0,25% carbon, copper-coated (excl. bars and rods)</t>
  </si>
  <si>
    <t>Wire of iron or non-alloy steel, in coils, containing by weight &lt; 0,25% carbon, plated or coated with base metals (excl. products plated or coated with zinc or copper and bars and rods)</t>
  </si>
  <si>
    <t>Wire of iron or non-alloy steel, in coils, containing by weight &gt;= 0,25% but &lt; 0,6% carbon, plated or coated with base metals (excl. products plated or coated with zinc, and bars and rods)</t>
  </si>
  <si>
    <t>Wire of iron or non-alloy steel, in coils, containing by weight &gt;= 0,6% carbon, plated or coated with base metals (excl. products plated or coated with zinc, and bars and rods)</t>
  </si>
  <si>
    <t>Wire of iron or non-alloy steel, in coils, plated or coated (excl. plated or coated with base metals, and bars and rods)</t>
  </si>
  <si>
    <t>Wire of iron or non-alloy steel, in coils, containing by weight &lt; 0,25% carbon, plated or coated (excl. products plated or coated with base metals and bars and rods)</t>
  </si>
  <si>
    <t>Wire of iron or non-alloy steel, in coils, containing by weight &gt;= 0,25% but &lt; 0,6% carbon, plated or coated (excl. products plated or coated with with base metals, and bars and rods)</t>
  </si>
  <si>
    <t>Wire of iron or non-alloy steel, in coils, containing by weight &gt;= 0,6% carbon, plated or coated (excl. products plated or coated with base metals, and bars and rods)</t>
  </si>
  <si>
    <t>Stainless steel in ingots or other primary forms (excl. remelting scrap ingots and products obtained by continuous casting); semi-finished products of stainless steel</t>
  </si>
  <si>
    <t>Steel, stainless, in ingots and other primary forms (excl. waste and scrap in ingot form, and products obtained by continuous casting)</t>
  </si>
  <si>
    <t>Semi-finished products of stainless steel, of rectangular "other than square" cross-section</t>
  </si>
  <si>
    <t>Semi-finished products of stainless steel, of rectangular "other than square" cross-section, containing by weight &gt;= 2,5% nickel</t>
  </si>
  <si>
    <t>Semi-finished products of stainless steel, of rectangular "other than square" cross-section, containing by weight &lt; 2,5 nickel</t>
  </si>
  <si>
    <t>Semi-finished products of stainless steel (excl. of rectangular [other than square] cross-section)</t>
  </si>
  <si>
    <t>Semi-finished products of stainless steel, of square cross-section, rolled or obtained by continuous casting</t>
  </si>
  <si>
    <t>Semi-finished products of stainless steel, of square cross-section, forged</t>
  </si>
  <si>
    <t>Semi-finished products of stainless steel, of circular cross-section or of cross-section other than square or rectangular, rolled or obtained by continuous casting</t>
  </si>
  <si>
    <t>Semi-finished products of stainless steel, forged (excl. products of square or rectangular cross-section)</t>
  </si>
  <si>
    <t>Flat-rolled products of stainless steel, of a width of &gt;= 600 mm, hot-rolled or cold-rolled "cold-reduced"</t>
  </si>
  <si>
    <t>Flat-rolled products of stainless steel, of a width of &gt;= 600 mm, not further worked than hot-rolled, in coils, of a thickness of &gt; 10 mm</t>
  </si>
  <si>
    <t>Flat-rolled products of stainless steel, of a width of&gt;= 600 mm, not further worked than hot-rolled, in coils, of a thickness of &gt;= 4,7 mm and &lt;= 10 mm</t>
  </si>
  <si>
    <t>Flat-rolled products of stainless steel, of a width of &gt;= 600 mm, not further worked than hot-rolled, in coils, of a thickness of &gt;= 4,75 mm but &lt;= 10 mm, containing by weight &gt;= 2,5 nickel</t>
  </si>
  <si>
    <t>Flat-rolled products of stainless steel, of a width of &gt;= 600 mm, not further worked than hot-rolled, in coils, of a thickness of &gt;= 4,75 mm but &lt;= 10 mm, containing by weight &lt; 2,5 nickel</t>
  </si>
  <si>
    <t>Flat-rolled products of stainless steel, of a width of &gt;= 600 mm, not further worked than hot-rolled, in coils, of a thickness of &gt;= 3 mm and &lt; 4,75 mm</t>
  </si>
  <si>
    <t>Flat-rolled products of stainless steel, of a width of &gt;= 600 mm, not further worked than hot-rolled, in coils, of a thickness of &gt;= 3 mm but &lt;= 4,75 mm, containing by weight &gt;= 2,5 nickel</t>
  </si>
  <si>
    <t>Flat-rolled products of stainless steel, of a width of &gt;= 600 mm, not further worked than hot-rolled, in coils, of a thickness of &gt;= 3 mm but &lt;= 4,75 mm, containing by weight &lt; 2,5 nickel</t>
  </si>
  <si>
    <t>Flat-rolled products of stainless steel, of a width of &gt;= 600 mm, not further worked than hot-rolled, in coils, of a thickness of &lt; 3 mm</t>
  </si>
  <si>
    <t>Flat-rolled products of stainless steel, of a width of &gt;= 600 mm, not further worked than hot-rolled, in coils, of a thickness of &lt; 3 mm, containing by weight &gt;= 2,5 nickel</t>
  </si>
  <si>
    <t>Flat-rolled products of stainless steel, of a width of &gt;= 600 mm, not further worked than hot-rolled, in coils, of a thickness of &lt; 3 mm, containing by weight &lt; 2,5 nickel</t>
  </si>
  <si>
    <t>Flat-rolled products of stainless steel, of a width of &gt;= 600 mm, not further worked than hot-rolled, not in coils, of a thickness of &gt; 10 mm</t>
  </si>
  <si>
    <t>Flat-rolled products of stainless steel, of a width of &gt;= 600 mm, not further worked than hot-rolled, not in coils, of a thickness of &gt; 10 mm, containing by weight &gt;= 2,5 nickel</t>
  </si>
  <si>
    <t>Flat-rolled products of stainless steel, of a width of &gt;= 600 mm, not further worked than hot-rolled, not in coils, of a thickness of &gt; 10 mm, containing by weight &lt; 2,5 nickel</t>
  </si>
  <si>
    <t>Flat-rolled products of stainless steel, of a width of &gt;= 600 mm, not further worked than hot-rolled, not in coils, of a thickness of &gt;= 4,75 mm and &lt;= 10 mm</t>
  </si>
  <si>
    <t>Flat-rolled products of stainless steel, of a width of &gt;= 600 mm, not further worked than hot-rolled, not in coils, of a thickness of &gt;= 4,75 mm but &lt;= 10 mm, containing by weight &gt;= 2,5% nickel</t>
  </si>
  <si>
    <t>Flat-rolled products of stainless steel, of a width of &gt;= 600 mm, not further worked than hot-rolled, not in coils, of a thickness of &gt;= 4,75 mm but &lt;= 10 mm, containing by weight &lt; 2,5% nickel</t>
  </si>
  <si>
    <t>Flat-rolled products of stainless steel, of a width of &gt;= 600 mm, not further worked than hot-rolled, not in coils, of a thickness of &gt;= 3 mm and &lt; 4,75 mm</t>
  </si>
  <si>
    <t>Flat-rolled products of stainless steel, of a width of &gt;= 600 mm, not further worked than hot-rolled, not in coils, of a thickness of &lt; 3 mm</t>
  </si>
  <si>
    <t>Flat-rolled products of stainless steel, of a width of &gt;= 600 mm, not further worked than cold-rolled "cold-reduced", of a thickness of &gt;= 4,75 mm</t>
  </si>
  <si>
    <t>Flat-rolled products of stainless steel, of a width of &gt;= 600 mm, not further worked than cold-rolled "cold-reduced", of a thickness of &gt;= 3 mm but &lt; 4,75 mm</t>
  </si>
  <si>
    <t>Flat-rolled products of stainless steel, of a width of &gt;= 600 mm, not further worked than cold-rolled "cold-reduced", of a thickness of &gt;= 3 mm but &lt;= 4,75 mm, containing by weight &gt;= 2,5% nickel</t>
  </si>
  <si>
    <t>Flat-rolled products of stainless steel, of a width of &gt;= 600 mm, not further worked than cold-rolled "cold-reduced", of a thickness of &gt;= 3 mm but &lt;= 4,75 mm, containing by weight &lt; 2,5% nickel</t>
  </si>
  <si>
    <t>Flat-rolled products of stainless steel, of a width of &gt;= 600 mm, not further worked than cold-rolled "cold-reduced", of a thickness of &gt; 1 mm but &lt; 3 mm</t>
  </si>
  <si>
    <t>Flat-rolled products of stainless steel, of a width of &gt;= 600 mm, not further worked than cold-rolled "cold-reduced", of a thickness of &gt; 1 mm but &lt; 3 mm, containing by weight &gt;= 2,5% nickel</t>
  </si>
  <si>
    <t>Flat-rolled products of stainless steel, of a width of &gt;= 600 mm, not further worked than cold-rolled "cold-reduced", of a thickness of &gt; 1 mm but &lt; 3 mm, containing by weight &lt; 2,5% nickel</t>
  </si>
  <si>
    <t>Flat-rolled products of stainless steel, of a width of &gt;= 600 mm, not further worked than cold-rolled "cold-reduced", of a thickness of &gt;= 0,5 mm but &lt;= 1 mm</t>
  </si>
  <si>
    <t>Flat-rolled products of stainless steel, of a width of &gt;= 600 mm, not further worked than cold-rolled "cold-reduced", of a thickness of &gt;= 0,5 mm but &lt;= 1 mm, containing by weight &gt;= 2,5% nickel</t>
  </si>
  <si>
    <t>Flat-rolled products of stainless steel, of a width of &gt;= 600 mm, not further worked than cold-rolled "cold-reduced", of a thickness of &gt;= 0,5 mm but &lt;= 1 mm, containing by weight &lt; 2,5% nickel</t>
  </si>
  <si>
    <t>Flat-rolled products of stainless steel, of a width of &gt;= 600 mm, not further worked than cold-rolled "cold-reduced", of a thickness of &lt; 0,5 mm</t>
  </si>
  <si>
    <t>Flat-rolled products of stainless steel, of a width of &gt;= 600 mm, not further worked than cold-rolled "cold-reduced", of a thickness of &lt; 0,5 mm, containing by weight &gt;= 2,5% nickel</t>
  </si>
  <si>
    <t>Flat-rolled products of stainless steel, of a width of &gt;= 600 mm, not further worked than cold-rolled "cold-reduced", of a thickness of &lt; 0,5 mm, containing by weight &lt; 2,5% nickel</t>
  </si>
  <si>
    <t>Flat-rolled products of stainless steel, of a width of &gt;= 600 mm, hot-rolled or cold-rolled "cold-reduced" and further worked</t>
  </si>
  <si>
    <t>Flat-rolled products of stainless steel, of a width of &gt;= 600 mm, hot-rolled or cold-rolled "cold-reduced" and further worked, perforated</t>
  </si>
  <si>
    <t>Flat-rolled products of stainless steel, of a width of &gt;= 600 mm, hot-rolled or cold-rolled "cold-reduced" and further worked, non-perforated</t>
  </si>
  <si>
    <t>Flat-rolled products of stainless steel, of a width of &lt; 600 mm, hot-rolled or cold-rolled "cold-reduced"</t>
  </si>
  <si>
    <t>Flat-rolled products of stainless steel, of a width of &lt; 600 mm, not further worked than hot-rolled, of a thickness of &gt;= 4,75 mm</t>
  </si>
  <si>
    <t>Flat-rolled products of stainless steel, of a width of &lt; 600 mm, not further worked than hot-rolled, of a thickness of &lt; 4,75 mm</t>
  </si>
  <si>
    <t>Flat-rolled products of stainless steel, of a width of &lt; 600 mm, not further worked than cold-rolled "cold-reduced"</t>
  </si>
  <si>
    <t>Flat-rolled products of stainless steel, of a width of &lt; 600 mm, not further worked than cold-rolled "cold-reduced", of a thickness of &gt;= 3 mm and containing by weight &gt;= 2,5% nickel</t>
  </si>
  <si>
    <t>Flat-rolled products of stainless steel, of a width of &lt; 600 mm, not further worked than cold-rolled "cold-reduced", of a thickness of &gt;= 3 mm and containing by weight &lt; 2,5% nickel</t>
  </si>
  <si>
    <t>Flat-rolled products of stainless steel, of a width of &lt; 600 mm, not further worked than cold-rolled "cold-reduced", of a thickness of &gt; 0,35 mm but &lt; 3 mm, and containing by weight &gt;= 2,5% nickel</t>
  </si>
  <si>
    <t>Flat-rolled products of stainless steel, of a width of &lt; 600 mm, not further worked than cold-rolled "cold-reduced", of a thickness of &gt; 0,35 mm but &lt; 3 mm, and containing by weight &lt; 2,5% nickel</t>
  </si>
  <si>
    <t>Flat-rolled products of stainless steel, of a width of &lt; 600 mm, not further worked than cold-rolled "cold-reduced", of a thickness of &lt;= 0,35 mm and containing by weight &gt;= 2,5% nickel</t>
  </si>
  <si>
    <t>Flat-rolled products of stainless steel, of a width of &lt; 600 mm, not further worked than cold-rolled "cold-reduced", of a thickness of &lt;= 0,35 mm and containing by weight &lt; 2,5% nickel</t>
  </si>
  <si>
    <t>Flat-rolled products of stainless steel, of a width of &lt; 600 mm, hot-rolled or cold-rolled "cold-reduced" and further worked</t>
  </si>
  <si>
    <t>Flat-rolled products of stainless steel, of a width of &lt; 600 mm, hot-rolled or cold-rolled "cold-reduced" and further worked, perforated</t>
  </si>
  <si>
    <t>Flat-rolled products of stainless steel, of a width of &lt; 600 mm, hot-rolled or cold-rolled "cold-reduced" and further worked, non-perforated</t>
  </si>
  <si>
    <t>Bars and rods of stainless steel, hot-rolled, in irregularly wound coils</t>
  </si>
  <si>
    <t>Bars and rods of stainless steel, hot-rolled, in irregularly wound coils, containing by weight &gt;= 2,5% nickel</t>
  </si>
  <si>
    <t>Bars and rods of stainless steel, hot-rolled, in irregularly wound coils, containing by weight &lt; 2,5% nickel</t>
  </si>
  <si>
    <t>Other bars and rods of stainless steel; angles, shapes and sections of stainless steel, n.e.s.</t>
  </si>
  <si>
    <t>Bars and rods of stainless steel, only hot-rolled, only hot-drawn or only hot-extruded, of circular cross-section</t>
  </si>
  <si>
    <t>Bars and rods of stainless steel, not further worked than hot-rolled, hot-drawn or extruded, of circular cross-section of a diameter of &gt;= 800 mm, containing by weight &gt;= 2,5% nickel</t>
  </si>
  <si>
    <t>Bars and rods of stainless steel, not further worked than hot-rolled, hot-drawn or extruded, of circular cross-section of a diameter of &gt;= 800 mm, containing by weight &lt; 2,5% nickel</t>
  </si>
  <si>
    <t>Bars and rods of stainless steel, not further worked than hot-rolled, hot-drawn or extruded, of circular cross-section measuring &lt; 80 mm and containing by weight &gt;= 2,5% nickel</t>
  </si>
  <si>
    <t>Bars and rods of stainless steel, not further worked than hot-rolled, hot-drawn or extruded, of circular cross-section measuring &lt; 80 mm and containing by weight &lt; 2,5% nickel</t>
  </si>
  <si>
    <t>Bars and rods of stainless steel, only hot-rolled, only hot-drawn or only extruded (excl. of circular cross-section)</t>
  </si>
  <si>
    <t>Bars and rods of stainless steel, not further worked than hot-rolled, hot-drawn or extruded, containing by weight &gt;= 2,5% nickel (excl. such products of circular cross-section)</t>
  </si>
  <si>
    <t>Bars and rods of stainless steel, not further worked than hot-rolled, hot-drawn or extruded, containing by weight &lt; 2,5% nickel (excl. such products of circular cross-section)</t>
  </si>
  <si>
    <t>Other bars and rods of stainless steel, not further worked than cold-formed or cold-finished</t>
  </si>
  <si>
    <t>Bars and rods of stainless steel, of circular cross-section of a diameter &gt;= 80 mm, simply cold-formed or cold-finished, containing by weight &gt;= 2,5% nickel</t>
  </si>
  <si>
    <t>Bars and rods of stainless steel, of circular cross-section of a diameter &gt;= 80 mm, simply cold-formed or cold-finished, containing by weight &lt; 2,5% nickel</t>
  </si>
  <si>
    <t>Bars and rods of stainless steel, not further worked than cold-formed or cold-finished, of circular cross-section measuring &gt;= 25 mm but &lt; 80 mm and containing by weight &gt;= 2,5% nickel</t>
  </si>
  <si>
    <t>Bars and rods of stainless steel, not further worked than cold-formed or cold-finished, of circular cross-section measuring &gt;= 25 mm but &lt; 80 mm and containing by weight &lt; 2,5% nickel</t>
  </si>
  <si>
    <t>Bars and rods of stainless steel, not further worked than cold-formed or cold-finished, of circular cross-section measuring &lt; 25 mm and containing by weight &gt;= 2,5% nickel</t>
  </si>
  <si>
    <t>Bars and rods of stainless steel, not further worked than cold-formed or cold-finished, of circular cross-section measuring &lt; 25 mm and containing by weight &lt; 2,5% nickel</t>
  </si>
  <si>
    <t>Bars and rods of stainless steel, not further worked than cold-formed or cold-finished, containing by weight &gt;= 2,5% nickel (excl. such products of circular cross-section)</t>
  </si>
  <si>
    <t>Bars and rods of stainless steel, not further worked than cold-formed or cold-finished, containing by weight &lt; 2,5% nickel (excl. such products of circular cross-section)</t>
  </si>
  <si>
    <t>Other bars and rods of stainless steel, cold-formed or cold-finished and further worked, or not further worked than forged, or forged, or hot-formed by other means and further worked, n.e.s.</t>
  </si>
  <si>
    <t>Other bars and rods of stainless steel, containing by weight &gt;= 2,5% of nickel, forged</t>
  </si>
  <si>
    <t>Other bars and rods of stainless steel, containing by weight &lt; 2,5% of nickel, forged</t>
  </si>
  <si>
    <t>Bars and rods of stainless steel, cold-formed or cold-finished and further worked, or hot-formed and further worked, n.e.s. (excl. forged products)</t>
  </si>
  <si>
    <t>Angles, shapes and sections of stainless steel, n.e.s.</t>
  </si>
  <si>
    <t>Angles, shapes and sections of stainless steel, only hot-rolled, only hot-drawn or only extruded</t>
  </si>
  <si>
    <t>Angles, shapes and sections of stainless steel, not further worked than cold-formed or cold-finished</t>
  </si>
  <si>
    <t>Angles, shapes and sections of stainless steel, cold-formed or cold-finished and further worked, or not further worked than forged, or forged, or hot-formed by other means and further worked, n.e.s.</t>
  </si>
  <si>
    <t>Wire of stainless steel, in coils (excl. bars and rods)</t>
  </si>
  <si>
    <t>Wire of stainless steel, in coils, containing by weight 28% to 31% nickel and 20% to 22% chromium (excl. bars and rods)</t>
  </si>
  <si>
    <t>Wire of stainless steel, in coils, containing by weight &gt;= 2,5% nickel (excl. such products containing 28% to 31% nickel and 20% to 22% chromium, and bars and rods)</t>
  </si>
  <si>
    <t>Wire of stainless steel, in coils, containing by weight &lt; 2,5% nickel, 13% to 25% chromium and 3,5% to 6% aluminium (excl. bars and rods)</t>
  </si>
  <si>
    <t>Wire of stainless steel, in coils, containing by weight &lt; 2,5% nickel (excl. such products containing 13% to 25% chromium and 3,5% to 6% aluminium, and bars and rods)</t>
  </si>
  <si>
    <t>Steel, alloy, other than stainless, in ingots or other primary forms, semi-finished products of alloy steel other than stainless (excl. waste and scrap in ingot form, and products obtained by continuous casting)</t>
  </si>
  <si>
    <t>Steel, alloy, other than stainless, in ingots or other primary forms (excl. waste and scrap in ingot form, and products obtained by continuous casting)</t>
  </si>
  <si>
    <t>Ingots and other primary forms, of tool steel</t>
  </si>
  <si>
    <t>Steel, alloy, other than stainless, in ingots or other primary forms (excl. of tool steel, waste and scrap in ingot form and products obtained by continuous casting)</t>
  </si>
  <si>
    <t>Semi-finished products of alloy steel other than stainless</t>
  </si>
  <si>
    <t>Semi-finished products of tool steel</t>
  </si>
  <si>
    <t>Semi-finished products of high-speed steel, of square or rectangular cross-section, hot-rolled or obtained by continuous casting the width measuring &lt; twice the thickness</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</si>
  <si>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</si>
  <si>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Semi-finished products of alloy steel other than stainless steel, of square or rectangular cross-section, hot-rolled or obtained by continuous casting, the width measuring &lt; twice the thickness (excl. of tool steel, high-speed steel and articles of subheading 7224.90.05)</t>
  </si>
  <si>
    <t>Semi-finished products of alloy steel other than stainless steel, of square or rectangular cross-section, hot-rolled or obtained by continuous casting, the width measuring &gt;= twice the thickness (excl. of tool steel)</t>
  </si>
  <si>
    <t>Semi-finished products of alloy steel other than stainless steel, of square or rectangular cross-section, forged (excl. of tool steel)</t>
  </si>
  <si>
    <t>Semi-finished products of steel containing by weight 0,9% to 1,15% carbon, 0,5% to 2% of chromium and, if present, &lt;= 0,5% of molybdenum, cut into shapes other than square or rectangular, hot-rolled or obtained by continuous casting</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</si>
  <si>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</si>
  <si>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Semi-finished products of alloy steel, other than stainless steel, forged (excl. of tool steel and products of square or rectangular, circular or polygamol cross-section)</t>
  </si>
  <si>
    <t>Flat-rolled products of alloy steel other than stainless, of a width of &gt;= 600 mm, hot-rolled or cold-rolled "cold-reduced"</t>
  </si>
  <si>
    <t>Flat-rolled products of silicon-electrical steel, of a width of &gt;= 600 mm, grain-oriented</t>
  </si>
  <si>
    <t>Flat-rolled products of silicon-electrical steel, of a width of &gt;= 600 mm, non-grain-oriented</t>
  </si>
  <si>
    <t>Flat-rolled products of silicon-electrical steel, of a width of &gt;= 600 mm, hot-rolled</t>
  </si>
  <si>
    <t>Flat-rolled products of silicon-electrical steel, of a width of &gt;= 600 mm, cold-rolled "cold-reduced", non-grain-oriented</t>
  </si>
  <si>
    <t>Flat-rolled products of alloy steel other than stainless, of a width of &gt;= 600 mm, not further worked than hot-rolled, in coils (excl. products of silicon-electrical steel)</t>
  </si>
  <si>
    <t>Flat-rolled products of tool steel, of a width of &gt;= 600 mm, not further worked than hot-rolled, in coils</t>
  </si>
  <si>
    <t>Flat-rolled products of high-speed steel, of a width of &gt;= 600 mm, not further worked than hot-rolled, in coils</t>
  </si>
  <si>
    <t>Flat-rolled products of alloy steel other than stainless, of a width of &gt;= 600 mm, not further worked than hot-rolled, in coils (excl. products of tool steel, high-speed steel or silicon-electrical steel)</t>
  </si>
  <si>
    <t>Flat-rolled products of alloy steel other than stainless, of a width of &gt;= 600 mm, not further worked than hot-rolled, not in coils (excl. products of silicon-electrical steel)</t>
  </si>
  <si>
    <t>Flat-rolled products of tool steel, of a width of &gt;= 600 mm, not further worked than hot-rolled, not in coils</t>
  </si>
  <si>
    <t>Flat-rolled products of high-speed steel, of a width of &gt;= 600 mm, not further worked than hot-rolled, not in coils</t>
  </si>
  <si>
    <t>Flat-rolled products of alloy steel other than stainless, of a width of &gt;= 600 mm, not further worked than hot-rolled, not in coils, of a thickness of &gt; 10 mm (excl. products of tool steel, high-speed steel or silicon-electrical steel)</t>
  </si>
  <si>
    <t>Flat-rolled products of alloy steel other than stainless, of a width of &gt;= 600 mm, not further worked than hot-rolled, not in coils, of a thickness of &gt;= 4,75 mm but &lt;= 10 mm (excl. products of tool steel, high-speed steel or silicon-electrical steel)</t>
  </si>
  <si>
    <t>Flat-rolled products of alloy steel other than stainless, of a width of &gt;= 600 mm, not further worked than hot-rolled, not in coils, of a thickness of &lt; 4,75 mm (excl. products of tool steel, high-speed steel or silicon-electrical steel)</t>
  </si>
  <si>
    <t>Flat-rolled products of alloy steel other than stainless, of a width of &gt;= 600 mm, not further worked than cold-rolled "cold-reduced" (excl. products of silicon-electrical steel)</t>
  </si>
  <si>
    <t>Flat-rolled products of high-speed steel, of a width of &gt;= 600 mm, not further worked than cold-rolled "cold-reduced"</t>
  </si>
  <si>
    <t>Flat-rolled products of alloy steel other than stainless, of a width of &gt;= 600 mm, not further worked than cold-rolled "cold-reduced" (excl. products of high-speed steel or silicon-electrical steel)</t>
  </si>
  <si>
    <t>Flat-rolled products of alloy steel other than stainless, of a width of &gt;= 600 mm, hot-rolled or cold-rolled "cold-reduced" and electrolytically plated or coated with zinc (excl. products of silicon-electrical steel)</t>
  </si>
  <si>
    <t>Flat-rolled products of alloy steel other than stainless, of a width of &gt;= 600 mm, hot-rolled or cold-rolled "cold-reduced" and plated or coated with zinc (excl. electrolytically plated or coated and products of silicon-electrical steel)</t>
  </si>
  <si>
    <t>Flat-rolled products of alloy steel other than stainless, of a width of &gt;= 600 mm, hot-rolled or cold-rolled "cold-reduced" and further worked (excl. plated or coated with zinc and products of silicon-electrical steel)</t>
  </si>
  <si>
    <t>Flat-rolled products of alloy steel other than stainless, of a width of &lt; 600 mm, hot-rolled or cold-rolled "cold-reduced"</t>
  </si>
  <si>
    <t>Flat-rolled products of silicon-electrical steel, of a width of &lt; 600 mm, hot-rolled or cold-rolled "cold-reduced", grain-oriented</t>
  </si>
  <si>
    <t>Flat-rolled products of silicon-electrical steel, of a width of &lt; 600 mm, hot-rolled or cold-rolled "cold-reduced", not grain-oriented</t>
  </si>
  <si>
    <t>Flat-rolled products of silicon-electrical steel, of a width of &lt; 600 mm, not further worked than hot-rolled</t>
  </si>
  <si>
    <t>Flat-rolled products of silicon-electrical steel, of a width of &lt; 600 mm, cold-rolled "cold-reduced", whether or not further worked, or hot-rolled and further worked, non-grain-oriented</t>
  </si>
  <si>
    <t>Flat-rolled products of high-speed steel, of a width of &lt;= 600 mm, hot-rolled or cold-rolled "cold-reduced"</t>
  </si>
  <si>
    <t>Flat-rolled products of alloy steel other than stainless, of a width of &lt; 600 mm, not further worked than hot-rolled (excl. products of high-speed steel or silicon-electrical steel)</t>
  </si>
  <si>
    <t>Flat-rolled products of tool steel, of a width of &lt; 600 mm, simply hot-rolled</t>
  </si>
  <si>
    <t>Flat-rolled products of alloy steel other than stainless steel, simply hot-rolled, of a thickness of &gt;= 4,75 mm, of a width of &lt; 600 mm (excl. of tool steel, silicon-electrical steel or high speed steel)</t>
  </si>
  <si>
    <t>Flat-rolled products of alloy steel other than stainless steel, simply hot-rolled, of a thickness of &lt; 4,75 mm, of a width of &lt; 600 mm (excl. of tool steel, silicon-electrical steel or high speed steel)</t>
  </si>
  <si>
    <t>Flat-rolled products of alloy steel other than stainless, of a width of &lt; 600 mm, not further worked than cold-rolled "cold-reduced" (excl. products of high-speed steel or silicon-electrical steel)</t>
  </si>
  <si>
    <t>Flat-rolled products of alloy steel other than stainless, of a width of &lt; 600 mm, hot-rolled or cold-rolled "cold-reduced" and further worked (excl. products of high-speed steel or silicon-electrical steel)</t>
  </si>
  <si>
    <t>Flat-rolled products of alloy steel other than stainless, of a width of &lt; 600 mm, hot-rolled or cold-rolled "cold-reduced" and electrolytically plated or coated with zinc (excl. products of high-speed steel or silicon-electrical steel)</t>
  </si>
  <si>
    <t>Flat-rolled products of alloy steel other than stainless, of a width of &lt; 600 mm, hot-rolled or cold-rolled "cold-reduced" and plated or coated with zinc (excl. electrolytically plated or coated, and products of high-speed steel or silicon-electrical steel)</t>
  </si>
  <si>
    <t>Flat-rolled products of alloy steel other than stainless, of a width of &lt; 600 mm, hot-rolled or cold-rolled "cold-reduced" and further worked (excl. plated or coated with zinc, and products of high-speed steel or silicon-electrical steel)</t>
  </si>
  <si>
    <t>Bars and rods of alloy steel other than stainless, hot-rolled, in irregularly wound coils</t>
  </si>
  <si>
    <t>Bars and rods of high-speed steel, hot-rolled, in irregularly wound coils</t>
  </si>
  <si>
    <t>Bars and rods of silico-manganese steel, hot-rolled, in irregularly wound coils</t>
  </si>
  <si>
    <t>Bars and rods of alloy steel other than stainless, hot-rolled, in irregularly wound coils (excl. products of high-speed steel or silicon-electrical steel)</t>
  </si>
  <si>
    <t>Bars and rods, hot-rolled, of steel containing by weight &gt;= 0,0008% of boron with any other element &lt; the minimum content referred to in Note 1 f to this chapter, in irregularly wound coils</t>
  </si>
  <si>
    <t>Bars and rods, hot-rolled, of steel containing by weight 0,9% to 1,15% carbon, 0,5% to 2% of chromium and, if present, &lt;= 0,5 of molybdenum, in irregularly wound coils</t>
  </si>
  <si>
    <t>Bars and rods, hot-rolled, in irregularly wound coils of alloy steel other than stainless (excl. of high-speed steel or silico-manganese steel and bars and rods of subheadings 7227.90.10 and 7227.90.50)</t>
  </si>
  <si>
    <t>Other bars and rods of alloy steel other than stainless, angles, shapes and sections of alloy steel other than stainless, n.e.s.; hollow drill bars and rods, of alloy or non-alloy steel</t>
  </si>
  <si>
    <t>Bars and rods of high-speed steel (excl. semi-finished products, flat-rolled products and hot-rolled bars and rods in irregularly wound coils)</t>
  </si>
  <si>
    <t>Bars and rods of high-speed steel, not further worked than hot-rolled, hot-drawn or extruded, and hot-rolled, hot-drawn or extruded, not further worked than clad (excl. semi-finished products, flat-rolled products and hot-rolled bars and rods in irregularly wound coils)</t>
  </si>
  <si>
    <t>Bars and rods of high-speed steel, forged (excl. semi-finished products, flat-rolled products and hot-rolled bars and rods in irregularly wound coils)</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</si>
  <si>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</si>
  <si>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Bars and rods of silico-manganese steel (excl. semi-finished products, flat-rolled products and hot-rolled bars and rods in irregularly wound coils)</t>
  </si>
  <si>
    <t>Bars and rods of silico-manganese steel, of rectangular "other than square" cross-section, hot-rolled on four faces (excl. semi-finished products, flat-rolled products and hot-rolled bars and rods in irregularly wound coils)</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</si>
  <si>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</si>
  <si>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</si>
  <si>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Bars and rods of alloy steel other than stainless, not further worked than hot-rolled, hot-drawn or extruded (excl. products of high-speed steel or silico-manganese steel, semi-finished products, flat-rolled products and hot-rolled bars and rods in irregularly wound coils)</t>
  </si>
  <si>
    <t>Bars and rods of tool steel, only hot-rolled, only hot-drawn or only extruded (excl. semi-finished products, flat-rolled products and hot-rolled bars and rods in irregularly wound coils)</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</si>
  <si>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</si>
  <si>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</si>
  <si>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</si>
  <si>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</si>
  <si>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</si>
  <si>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</si>
  <si>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Bars and rods of alloy steel other than stainless, not further worked than forged (excl. products of high-speed steel or silico-manganese steel, semi-finished products, flat-rolled products and hot-rolled bars and rods in irregularly wound coils)</t>
  </si>
  <si>
    <t>Bars and rods of tool steel, only forged (excl. semi-finished products, flat-rolled products and hot-rolled bars and rods in irregularly wound coils)</t>
  </si>
  <si>
    <t>Bars and rods of alloy steel, other than stainless steel, only forged (excl. of high-speed steel, silico-manganese steel, tool steel, semi-finished products, flat-rolled products and hot-rolled bars and rods in irregularly wound coils)</t>
  </si>
  <si>
    <t>Bars and rods of alloy steel other than stainless, not further worked than cold-formed or cold-finished (excl. products of high-speed steel or silico-manganese steel, semi-finished products, flat-rolled products and hot-rolled bars and rods in irregularly wound coils)</t>
  </si>
  <si>
    <t>Bars and rods of tool steel, only cold-formed or cold-finished (excl. semi-finished products, flat-rolled products and hot-rolled bars and rods in irregularly wound coils)</t>
  </si>
  <si>
    <t>Bars and rods of steel containing 0,9% to 1,15% of carbon, 0,5% to 2% of chromium and, if present &lt;= 0,5% of molybdenum, only cold-formed or cold-finished (excl. semi-finished products, flat-rolled products and hot-rolled bars and rods in irregularly wound coils)</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</si>
  <si>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</si>
  <si>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</si>
  <si>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</si>
  <si>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</si>
  <si>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Bars and rods of tool steel, cold-formed or cold-finished and further worked or hot-formed and further worked (excl. semi-finished products, flat-rolled products and hot-rolled bars and rods in irregularly wound coils)</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</si>
  <si>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</si>
  <si>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Angles, shapes and sections of alloy steel other than stainless, n.e.s.</t>
  </si>
  <si>
    <t>Angles, shapes and sections of alloy steel other than stainless, not further worked than hot-rolled, hot-drawn or extruded</t>
  </si>
  <si>
    <t>Angles, shapes and sections of alloy steel other than stainless, n.e.s. (excl. products not further worked than hot-rolled, hot-drawn or extruded)</t>
  </si>
  <si>
    <t>Hollow drill bars and rods, of alloy or non-alloy steel</t>
  </si>
  <si>
    <t>Wire of alloy steel other than stainless, in coils (excl. bars and rods)</t>
  </si>
  <si>
    <t>Wire of silico-manganese steel, in coils (excl. bars and rods)</t>
  </si>
  <si>
    <t>Wire of alloy steel other than stainless, in coils (excl. bars and rods and wire of silico-manganese steel)</t>
  </si>
  <si>
    <t>Wire of high-speed steel, in coils (excl. bars and rods)</t>
  </si>
  <si>
    <t>Wire of steel containing by weight 0,9% to 1,1% of carbon, 0,5% to 2% of chromium and, if present, &lt;= 0,5% of molybdenum, in coils (excl. rolled bars and rods)</t>
  </si>
  <si>
    <t>Wire of alloy steel other than stainless, in coils (excl. rolled bars and rods, wire of high-speed steel or silico-manganese steel and articles of subheading 7229.90.50)</t>
  </si>
  <si>
    <t>Sheet piling of iron or steel, whether or not drilled, punched or made from assembled elements; welded angles, shapes and sections, of iron or steel</t>
  </si>
  <si>
    <t>Sheet piling of iron or steel, whether or not drilled, punched or made from assembled elements</t>
  </si>
  <si>
    <t>Angles, shapes and sections, of iron or steel, welded</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</si>
  <si>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</si>
  <si>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Rails of iron or steel, for railway or tramway track (excl. check-rails)</t>
  </si>
  <si>
    <t>Current-conducting rails of iron or steel, with parts of non-ferrous metal, for railway or tramway track (excl. check-rails)</t>
  </si>
  <si>
    <t>Vignole rails of iron or steel, for railway or tramway track, new, of a weight of &gt;= 36 kg/m</t>
  </si>
  <si>
    <t>Vignole rails of iron or steel, for railway or tramway track, new, of a weight of &lt; 36 kg/m</t>
  </si>
  <si>
    <t>Grooved rails of iron or steel, for railway or tramway track, new</t>
  </si>
  <si>
    <t>Rails of iron or steel, for railway or tramway track, new (excl. vignole rails, grooved rails, and current-conducting rails with parts of non-ferrous metal)</t>
  </si>
  <si>
    <t>Rails of iron or steel, for railway or tramway track, used (excl. current-conducting rails with parts of non-ferrous metal)</t>
  </si>
  <si>
    <t>Switch blades, crossing frogs, point rods and other crossing pieces, for railway or tramway track, of iron or steel</t>
  </si>
  <si>
    <t>Fish-plates and sole plates of iron or steel, for railways or tramways</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</si>
  <si>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</si>
  <si>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Tubes, pipes and hollow profiles, of cast iron</t>
  </si>
  <si>
    <t>Tubes and pipes of a kind used in pressure systems, of cast iron</t>
  </si>
  <si>
    <t>Tubes, pipes and hollow profiles, of cast iron (excl. products of a kind used in pressure systems)</t>
  </si>
  <si>
    <t>Tubes, pipes and hollow profiles, seamless, of iron or steel (excl. products of cast iron)</t>
  </si>
  <si>
    <t>Line pipe of a kind used for oil or gas pipelines, seamless, of stainless steel</t>
  </si>
  <si>
    <t>Line pipe of a kind used for oil or gas pipelines, seamless, of iron or steel (excl. products of stainless steel or of cast iron)</t>
  </si>
  <si>
    <t>Line pipe of a kind used for oil or gas pipelines, seamless, of iron or steel, of an external diameter of &lt;= 168,3 mm (excl. products of stainless steel or of cast iron)</t>
  </si>
  <si>
    <t>Line pipe of a kind used for oil or gas pipelines, seamless, of iron or steel, of an external diameter of &gt; 168,3 mm but &lt;= 406,4 mm (excl. products of stainless steel or of cast iron)</t>
  </si>
  <si>
    <t>Line pipe of a kind used for oil or gas pipelines, seamless, of iron or steel, of an external diameter of &gt; 406,4 mm (excl. products of stainless steel or of cast iron)</t>
  </si>
  <si>
    <t>Drill pipe, seamless, of stainless steel, of a kind used in drilling for oil or gas</t>
  </si>
  <si>
    <t>Drill pipe, seamless, of a kind used in drilling for oil or gas, of iron or steel (excl. products of stainless steel or of cast iron)</t>
  </si>
  <si>
    <t>Casing and tubing, seamless, of a kind used for drilling for oil or gas, of stainless steel</t>
  </si>
  <si>
    <t>Casing and tubing, seamless, of iron or steel, of a kind used in drilling for oil or gas (excl. products of cast iron)</t>
  </si>
  <si>
    <t>Casing and tubing of a kind used for drilling for oil or gas, seamless, of iron or steel, of an external diameter &lt;= 168,3 mm (excl. products of cast iron)</t>
  </si>
  <si>
    <t>Casing and tubing of a kind used for drilling for oil or gas, seamless, of iron or steel, of an external diameter &gt; 168,3 mm, but &lt;= 406,4 mm (excl. products of cast iron)</t>
  </si>
  <si>
    <t>Casing and tubing of a kind used for drilling for oil or gas, seamless, of iron or steel, of an external diameter &gt; 406,4 mm (excl. products of cast iron)</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</si>
  <si>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</si>
  <si>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Precision tubes, seamless, of circular cross-section, of iron or non-alloy steel, cold-drawn or cold-rolled "cold-reduced" (excl. line pipe of a kind used for oil or gas pipelines or casing and tubing of a kind used for drilling for oil or gas)</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</si>
  <si>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</si>
  <si>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</si>
  <si>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Threaded or threadable tubes "gas pipe", seamless, of iron or non-alloy steel (excl. of cast iron)</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</si>
  <si>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</si>
  <si>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</si>
  <si>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</si>
  <si>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stainless steel, cold-drawn or cold-rolled "cold-reduced" (excl. line pipe of a kind used for oil or gas pipelines, casing and tubing of a kind used for drilling for oil or gas)</t>
  </si>
  <si>
    <t>Tubes, pipes and hollow profiles, seamless, of circular cross-section, of stainless steel, not cold-drawn or cold-rolled "cold-reduced" (excl. line pipe of a kind used for oil or gas pipelines or of a kind used for drilling for oil or gas)</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</si>
  <si>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</si>
  <si>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</si>
  <si>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</si>
  <si>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Tubes, pipes and hollow profiles, seamless, of circular cross-section, of alloy steel other than stainless, cold-drawn or cold-rolled "cold-reduced" (excl. line pipe of a kind used for oil or gas pipelines, casing and tubing of a kind used for drilling for oil)</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</si>
  <si>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</si>
  <si>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</si>
  <si>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</si>
  <si>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</si>
  <si>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</si>
  <si>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</si>
  <si>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</si>
  <si>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</si>
  <si>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Tubes, pipes and hollow profiles, seamless, of non-circular cross-section, of iron or steel (excl. products of cast iron)</t>
  </si>
  <si>
    <t>Tubes and pipes, having circular cross-sections and an external diameter of &gt; 406,4 mm, of flat-rolled products of iron or steel "e.g., welded, riveted or similarly closed"</t>
  </si>
  <si>
    <t>Line pipe of a kind used for oil or gas pipelines, having circular cross-sections and an external diameter of &gt; 406,4 mm, of iron or steel, longitudinally submerged arc welded</t>
  </si>
  <si>
    <t>Line pipe of a kind used for oil or gas pipelines, having circular cross-sections and an external diameter of &gt; 406,4 mm, of iron or steel, longitudinally arc welded (excl. products longitudinally submerged arc welded)</t>
  </si>
  <si>
    <t>Line pipe of a kind used for oil or gas pipelines, having circular cross-sections and an external diameter of &gt; 406,4 mm, of flat-rolled products of iron or steel (excl. products longitudinally arc welded)</t>
  </si>
  <si>
    <t>Casing of a kind used in drilling for oil or gas, having circular cross-sections and an external diameter of &gt; 406,4 mm, of flat-rolled products of iron or steel</t>
  </si>
  <si>
    <t>Tubes and pipes having circular cross-sections and an external diameter of &gt; 406,4 mm, of iron or steel, longitudinally welded (excl. products of a kind used for oil or gas pipelines or of a kind used in drilling for oil or gas)</t>
  </si>
  <si>
    <t>Tubes and pipes having circular cross-sections and an external diameter of &gt; 406,4 mm, of iron or steel, welded (excl. products longitudinally welded or of a kind used for oil or gas pipelines or of a kind used in drilling for oil or gas)</t>
  </si>
  <si>
    <t>Tubes and pipes having circular cross-sections and an external diameter of &gt; 406,4 mm, of flat-rolled products of iron or steel, welded (excl. welded products or products of a kind used for oil or gas pipelines or of a kind used in drilling for oil or gas)</t>
  </si>
  <si>
    <t>Tubes, pipes and hollow profiles "e.g., open seam or welded, riveted or similarly closed", of iron or steel (excl. of cast iron, seamless tubes and pipes and tubes having internal and external circular cross-sections and an external diameter of &gt; 406,4 mm)</t>
  </si>
  <si>
    <t>Line pipe of a kind used for oil or gas pipelines, welded, of flat-rolled products of stainless steel, of an external diameter of &lt;= 406,4 mm</t>
  </si>
  <si>
    <t>Line pipe of a kind used for oil or gas pipelines, welded, of flat-rolled products of iron or steel, of an external diameter of &lt;= 406,4 mm (excl. products of stainless steel or of cast iron)</t>
  </si>
  <si>
    <t>Casing and tubing of a kind used in drilling for oil or gas, welded, of flat-rolled products of stainless steel, of an external diameter of &lt;= 406,4 mm</t>
  </si>
  <si>
    <t>Casing and tubing of a kind used in drilling for oil or gas, welded, of flat-rolled products of iron or steel, of an external diameter of &lt;= 406,4 mm (excl. products of stainless steel or of cast iron)</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</si>
  <si>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</si>
  <si>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Precision tubes, welded, of circular cross-section, of iron or non-alloy steel, cold-drawn or cold-rolled "cold-reduced"</t>
  </si>
  <si>
    <t>Precision tubes, welded, of circular cross-section, of iron or non-alloy steel (excl. cold-drawn or cold-rolled)</t>
  </si>
  <si>
    <t>Threaded or threadable tubes "gas pipe", welded, of circular cross-section, of iron or non-alloy steel, plated or coated with zinc</t>
  </si>
  <si>
    <t>Threaded or threadable tubes "gas pipe", welded, of circular cross-section, of iron or non-alloy steel (excl. products plated or coated with zinc)</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</si>
  <si>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</si>
  <si>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</si>
  <si>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</si>
  <si>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</si>
  <si>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</si>
  <si>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</si>
  <si>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</si>
  <si>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Precision steel tubes, welded, of circular cross-section, of alloy steel other than stainless, cold-drawn or cold-rolled "cold-reduced"</t>
  </si>
  <si>
    <t>Precision steel tubes, welded, of circular cross-section, of alloy steel other than stainless (excl. cold-drawn or cold-rolled)</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</si>
  <si>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</si>
  <si>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Tubes and pipes and hollow profiles, welded, of square or rectangular cross-section, of iron or steel</t>
  </si>
  <si>
    <t>Tubes and pipes and hollow profiles, welded, of square or rectangular cross-section, of stainless steel</t>
  </si>
  <si>
    <t>Tubes and pipes and hollow profiles, welded, of square or rectangular cross-section, of iron or steel other than stainless steel, with a wall thickness of &lt;= 2 mm</t>
  </si>
  <si>
    <t>Tubes and pipes and hollow profiles, welded, of square or rectangular cross-section, of iron or steel other than stainless steel, with a wall thickness of &gt; 2 mm</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</si>
  <si>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</si>
  <si>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</si>
  <si>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</si>
  <si>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"e.g., open seam, riveted or similarly closed", of iron or steel (excl. of cast iron, seamless or welded tubes and pipes and tubes and pipes having internal and external circular cross-sections and an external diameter of &gt; 406,4 mm)</t>
  </si>
  <si>
    <t>Tube or pipe fittings "e.g. couplings, elbows, sleeves", of iron or steel</t>
  </si>
  <si>
    <t>Tube or pipe fittings of non-malleable cast iron</t>
  </si>
  <si>
    <t>Tube or pipe fittings of non-malleable cast iron, of a kind used in pressure systems</t>
  </si>
  <si>
    <t>Tube or pipe fittings of non-malleable cast iron (excl. products of a kind used in pressure systems)</t>
  </si>
  <si>
    <t>Cast tube or pipe fittings of iron or steel (excl. products of non-malleable cast iron)</t>
  </si>
  <si>
    <t>Tube or pipe fittings of cast iron (excl. of non-malleable)</t>
  </si>
  <si>
    <t>Cast tube or pipe fittings of steel</t>
  </si>
  <si>
    <t>Flanges of stainless steel (excl. cast products)</t>
  </si>
  <si>
    <t>Threaded elbows, bends and sleeves of stainless steel (excl. cast products)</t>
  </si>
  <si>
    <t>Sleeves, of stainless steel, threaded (excl. cast products)</t>
  </si>
  <si>
    <t>Elbows and bends, of stainless steel, threaded (excl. cast products)</t>
  </si>
  <si>
    <t>Butt welding tube or pipe fittings of stainless steel (excl. cast products)</t>
  </si>
  <si>
    <t>Butt welding elbows and bends of stainless steel (excl. cast products)</t>
  </si>
  <si>
    <t>Butt welding tube or pipe fittings of stainless steel (excl. cast products and elbows and bends)</t>
  </si>
  <si>
    <t>Tube or pipe fittings of stainless steel (excl. cast products, flanges, threaded elbows, bends and sleeves and butt weldings fittings)</t>
  </si>
  <si>
    <t>Threaded tube or pipe fittings of stainless steel (excl. cast products, flanges, elbows, bends and sleeves)</t>
  </si>
  <si>
    <t>Tube or pipe fittings of stainless steel (excl. cast, threaded, butt welding fittings and flanges)</t>
  </si>
  <si>
    <t>Flanges of iron or steel (excl. cast or stainless products)</t>
  </si>
  <si>
    <t>Threaded elbows, bends and sleeves, of stainless steel (excl. cast or stainless products)</t>
  </si>
  <si>
    <t>Sleeves of iron or steel, threaded (excl. cast or of stainless steel)</t>
  </si>
  <si>
    <t>Elbows and bends, of iron or steel, threaded (excl. cast or of stainless steel)</t>
  </si>
  <si>
    <t>Butt welding fittings of iron or steel (excl. cast iron or stainless steel products, and flanges)</t>
  </si>
  <si>
    <t>Butt welding elbows and bends, of iron or steel, with greatest external diameter &lt;= 609,6 mm (excl. cast iron or stainless steel products)</t>
  </si>
  <si>
    <t>Butt welding fittings of iron or steel, with greatest external diameter &lt;= 609,6 mm (excl. cast iron or stainless steel products, elbows, bends and flanges)</t>
  </si>
  <si>
    <t>Butt welding elbows and bends, of iron or steel, with greatest external diameter &gt; 609,6 mm (excl. cast iron or stainless steel products)</t>
  </si>
  <si>
    <t>Butt welding fittings of iron or steel, with greatest external diameter &gt; 609,6 mm (excl. cast iron or stainless steel products, elbows, bends and flanges)</t>
  </si>
  <si>
    <t>Tube or pipe fittings, of iron or steel (excl. cast iron or stainless steel products; flanges; threaded elbows, bends and sleeves; butt welding fittings)</t>
  </si>
  <si>
    <t>Threaded tube or pipe fittings, of iron or steel (excl. cast iron or stainless steel products, flanges, elbows, bends and sleeves)</t>
  </si>
  <si>
    <t>Tube or pipe fittings, of iron or steel (excl. of cast iron or stainless steel, threaded, butt welding fittings, and flanges)</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</si>
  <si>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</si>
  <si>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Bridges and bridge-sections, of iron or steel</t>
  </si>
  <si>
    <t>Towers and lattice masts, of iron or steel</t>
  </si>
  <si>
    <t>Doors, windows and their frames and thresholds for doors, of iron or steel</t>
  </si>
  <si>
    <t>Equipment for scaffolding, shuttering, propping or pit-propping (excl. composite sheetpiling products and formwork panels for poured-in-place concrete, which have the characteristics of moulds)</t>
  </si>
  <si>
    <t>Structures and parts of structures, of iron or steel, n.e.s. (excl. bridges and bridge-sections, towers and lattice masts, doors and windows and their frames, thresholds for doors, props and similar equipment for scaffolding, shuttering, propping or pit-propping)</t>
  </si>
  <si>
    <t>Panels comprising two walls of profiled "ribbed" sheet, of iron or steel, with an insulating core</t>
  </si>
  <si>
    <t>Structures and parts of structures, of iron or steel, solely or principally of sheet, n.e.s. (excl. doors and windows and their frames, and panels comprising two walls of profiled "ribbed" sheet, of iron or steel, with an insulating core)</t>
  </si>
  <si>
    <t>Structures and parts of structures of iron or steel, n.e.s. (excl. bridges and bridge-sections; towers; lattice masts; doors, windows and their frames and thresholds; equipment for scaffolding, shuttering, propping or pit-propping, and products made principally of sheet)</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</si>
  <si>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</si>
  <si>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</si>
  <si>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</si>
  <si>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</si>
  <si>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</si>
  <si>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</si>
  <si>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Tanks, casks, drums, cans, boxes and similar containers, of iron or steel, for any material "other than compressed or liquefied gas", of a capacity of &lt;= 300 l, not fitted with mechanical or thermal equipment, whether or not lined or heat-insulated, n.e.s.</t>
  </si>
  <si>
    <t>Tanks, casks, drums, cans, boxes and similar containers, of iron or steel, for any material, of a capacity of &gt;= 50 l but &lt;= 300 l, n.e.s. (excl. containers for compressed or liquefied gas, or containers fitted with mechanical or thermal equipment)</t>
  </si>
  <si>
    <t>Cans of iron or steel, of a capacity of &lt; 50 l, which are to be closed by soldering or crimping (excl. containers for compressed or liquefied gas)</t>
  </si>
  <si>
    <t>Cans of iron or steel, of a capacity of &lt; 50 l, which are to be closed by soldering or crimping, of a kind used for preserving food</t>
  </si>
  <si>
    <t>Cans of iron or steel, of a capacity of &lt; 50 l, which are to be closed by soldering or crimping, of a kind used for preserving drink</t>
  </si>
  <si>
    <t>Cans of iron or steel, of a capacity of &lt; 50 l, which are to be closed by soldering or crimping, of a wall thickness of &lt; 0,5 mm (excl. cans for compressed or liquefied gas, and cans of a kind used for preserving food and drink)</t>
  </si>
  <si>
    <t>Cans of iron or steel, of a capacity of &lt; 50 l, which are to be closed by soldering or crimping, of a wall thickness of &gt;= 0,5 mm (excl. cans for compressed or liquefied gas, and cans of a kind used for preserving food and drink)</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</si>
  <si>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</si>
  <si>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</si>
  <si>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</si>
  <si>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Containers of iron or steel, for compressed or liquefied gas (excl. containers specifically constructed or equipped for one or more types of transport)</t>
  </si>
  <si>
    <t>Containers of iron or steel, seamless, for compressed or liquefied gas, for a pressure &gt;= 165 bar, of a capacity &lt; 20 l (excl. containers specifically constructed or equipped for one or more types of transport)</t>
  </si>
  <si>
    <t>Containers of iron or steel, seamless, for compressed or liquefied gas, for a pressure &gt;= 165 bar, of a capacity &gt;= 20 l to &lt;= 50 l (excl. containers specifically constructed or equipped for one or more types of transport)</t>
  </si>
  <si>
    <t>Containers of iron or steel, seamless, for compressed or liquefied gas, for a pressure &gt;= 165 bar, of a capacity &gt; 50 l (excl. containers specifically constructed or equipped for one or more types of transport)</t>
  </si>
  <si>
    <t>Containers of iron or steel, seamless, for compressed or liquefied gas, for a pressure &lt; 165 bar (excl. containers specifically constructed or equipped for one or more types of transport)</t>
  </si>
  <si>
    <t>Containers of iron or steel, seamless, for compressed or liquefied gas, of a capacity of &lt; 1.000 l (excl. seamless containers and containers specifically constructed or equipped for one or more types of transport)</t>
  </si>
  <si>
    <t>Containers of iron or steel, seamless, for compressed or liquefied gas, of a capacity of &gt;= 1.000 l (excl. seamless containers and containers specifically constructed or equipped for one or more types of transport)</t>
  </si>
  <si>
    <t>Screws, bolts, nuts, coach screws, screw hooks, rivets, cotters, cotter pins, washers, incl. spring washers, and similar articles, of iron or steel (excl. lag screws, stoppers, plugs and the like, threaded)</t>
  </si>
  <si>
    <t>Coach screws of iron or steel</t>
  </si>
  <si>
    <t>Wood screws of iron or steel (excl. coach screws)</t>
  </si>
  <si>
    <t>Wood screws of stainless steel (excl. coach screws)</t>
  </si>
  <si>
    <t>Wood screws of iron or steel other than stainless (excl. coach screws)</t>
  </si>
  <si>
    <t>Screw hooks and screw rings, of iron or steel</t>
  </si>
  <si>
    <t>Self-tapping screws, of iron or steel (excl. wood screws)</t>
  </si>
  <si>
    <t>Self-tapping screws, of stainless steel (excl. wood screws)</t>
  </si>
  <si>
    <t>Spaced-thread screws of iron or steel other than stainless</t>
  </si>
  <si>
    <t>Self-tapping screws of iron or steel other than stainless (excl. spaced-thread screws and wood screws)</t>
  </si>
  <si>
    <t>Threaded screws and bolts, of iron or steel, whether or not with their nuts and washers (excl. coach screws and other wood screws, screw hooks and screw rings, self-tapping screws, lag screws, stoppers, plugs and the like, threaded)</t>
  </si>
  <si>
    <t>Screws and bolts, of iron or steel "whether or not with their nuts and washers", for fixing railway track construction material (excl. coach screws)</t>
  </si>
  <si>
    <t>Screws and bolts, of stainless steel "whether or not with their nuts and washers", without heads (excl. screws and bolts for fixing railway track construction material)</t>
  </si>
  <si>
    <t>Screws and bolts, of iron or steel other than stainless "whether or not with their nuts and washers", without heads, with a tensile strength of &lt; 800 MPa (excl. screws and bolts for fixing railway track construction material)</t>
  </si>
  <si>
    <t>Screws and bolts, of iron or steel other than stainless "whether or not with their nuts and washers", without heads, with a tensile strength of &gt;= 800 MPa (excl. screws and bolts for fixing railway track construction material)</t>
  </si>
  <si>
    <t>Screws and bolts, of stainless steel "whether or not with their nuts and washers", with slotted or cross-recessed heads (excl. wood screws and self-tapping screws)</t>
  </si>
  <si>
    <t>Screws and bolts, of iron or steel other than stainless "whether or not with their nuts and washers", with slotted or cross-recessed heads (excl. wood screws and self-tapping screws)</t>
  </si>
  <si>
    <t>Hexagonal-socket head screws and bolts, of stainless steel "whether or not with their nuts and washers" (excl. wood screws, self-tapping screws and screws and bolts for fixing railway track construction material)</t>
  </si>
  <si>
    <t>Hexagonal-socket head screws and bolts, of iron or steel other than stainless "whether or not with their nuts and washers" (excl. wood screws, self-tapping screws and screws and bolts for fixing railway track construction material)</t>
  </si>
  <si>
    <t>Hexagon screws and bolts, of stainless steel "whether or not with their nuts and washers" (excl. with socket head, wood screws, self-tapping screws and screws and bolts for fixing railway track construction material)</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</si>
  <si>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</si>
  <si>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</si>
  <si>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</si>
  <si>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Nuts of iron or steel</t>
  </si>
  <si>
    <t>Blind rivet nuts of stainless steel</t>
  </si>
  <si>
    <t>Nuts of stainless steel (excl. blind rivet nuts)</t>
  </si>
  <si>
    <t>Blind rivet nuts of iron or steel other than stainless</t>
  </si>
  <si>
    <t>Self-locking nuts of iron or steel other than stainless</t>
  </si>
  <si>
    <t>Nuts of iron or steel other than stainless, with an inside diameter &lt;= 12 mm (excl. blind rivet nuts and self-locking nuts)</t>
  </si>
  <si>
    <t>Nuts of iron or steel other than stainless, with an inside diameter &gt; 12 mm (excl. blind rivet nuts and self-locking nuts)</t>
  </si>
  <si>
    <t>Threaded articles, of iron or steel, n.e.s.</t>
  </si>
  <si>
    <t>Spring washers and other lock washers, of iron or steel</t>
  </si>
  <si>
    <t>Washers of iron or steel (excl. spring washers and other lock washers)</t>
  </si>
  <si>
    <t>Rivets of iron or steel (excl. tubular and bifurcated rivets for particular uses)</t>
  </si>
  <si>
    <t>Cotters and cotter pins, of iron or steel</t>
  </si>
  <si>
    <t>Non-threaded articles, of iron or steel</t>
  </si>
  <si>
    <t>Articles of iron or steel, n.e.s. (excl. cast articles)</t>
  </si>
  <si>
    <t>Grinding balls and similar articles for mills, of iron or steel, forged or stamped, but not further worked</t>
  </si>
  <si>
    <t>Articles of iron or steel, forged or stamped, but not further worked, n.e.s. (excl. grinding balls and similar articles for mills)</t>
  </si>
  <si>
    <t>Articles of iron or steel, open-die forged, but not further worked, n.e.s. (excl. grinding balls and similar articles for mills)</t>
  </si>
  <si>
    <t>Articles of iron or steel, closed-die forged or stamped, but not further worked, n.e.s. (excl. grinding balls and similar articles for mills)</t>
  </si>
  <si>
    <t>Articles of iron or steel wire, n.e.s.</t>
  </si>
  <si>
    <t>Articles of iron or steel, n.e.s. (excl. cast articles or articles of iron or steel wire)</t>
  </si>
  <si>
    <t>Ladders and steps, of iron or steel</t>
  </si>
  <si>
    <t>Pallets and similar platforms for handling goods, of iron or steel</t>
  </si>
  <si>
    <t>Reels for cables, piping and the like, of iron or steel</t>
  </si>
  <si>
    <t>Ventilators, non-mechanical, guttering, hooks and like articles used in the building industry, n.e.s., of iron or steel</t>
  </si>
  <si>
    <t>Articles of iron or steel, open-die forged, n.e.s.</t>
  </si>
  <si>
    <t>Articles of iron or steel, closed-die forged, n.e.s.</t>
  </si>
  <si>
    <t>Sintered articles of iron or steel, n.e.s.</t>
  </si>
  <si>
    <t>Articles of iron or steel, n.e.s.</t>
  </si>
  <si>
    <t>Unwrought aluminium</t>
  </si>
  <si>
    <t>Aluminium, not alloyed, unwrought</t>
  </si>
  <si>
    <t>Unwrought aluminium alloys</t>
  </si>
  <si>
    <t>Unwrought aluminium alloys in the form of slabs or billets</t>
  </si>
  <si>
    <t>Unwrought aluminium alloys (excl. slabs and billets)</t>
  </si>
  <si>
    <t>Powder and flakes, of aluminium (excl. pellets of aluminium, and spangles)</t>
  </si>
  <si>
    <t>Powders of aluminium, of non-lamellar structure (excl. pellets of aluminium)</t>
  </si>
  <si>
    <t>Powders of aluminium, of lamellar structure, and flakes of aluminium (excl. pellets of aluminium, and spangles)</t>
  </si>
  <si>
    <t>Bars, rods and profiles, of aluminium, n.e.s.</t>
  </si>
  <si>
    <t>Bars, rods and profiles, of non-alloy aluminium, n.e.s.</t>
  </si>
  <si>
    <t>Bars, rods and profiles, of non-alloy aluminium</t>
  </si>
  <si>
    <t>Profiles of non-alloy aluminium, n.e.s.</t>
  </si>
  <si>
    <t>Hollow profiles of aluminium alloys, n.e.s.</t>
  </si>
  <si>
    <t>Bars, rods and solid profiles, of aluminium alloys, n.e.s.</t>
  </si>
  <si>
    <t>Bars and rods of aluminium alloys</t>
  </si>
  <si>
    <t>Solid profiles, of aluminium alloys, n.e.s.</t>
  </si>
  <si>
    <t>Aluminium wire (excl. stranded wire, cables, plaited bands and the like and other articles of heading 7614, electrically insulated wires, and strings for musical instruments)</t>
  </si>
  <si>
    <t>Wire of non-alloy aluminium, with a maximum cross-sectional dimension of &gt; 7 mm (excl. stranded wire, cables, plaited bands and the like and other articles of heading 7614, and electrically insulated wires)</t>
  </si>
  <si>
    <t>Wire of non-alloy aluminium, with a maximum cross-sectional dimension of &lt;= 7 mm (other than stranded wires, cables, ropes and other articles of heading 7614, electrically insulated wires, strings for musical instruments)</t>
  </si>
  <si>
    <t>Wire of aluminium alloys, with a maximum cross-sectional dimension of &gt; 7 mm (excl. stranded wire, cables, plaited bands and the like and other articles of heading 7614, and electrically insulated wires)</t>
  </si>
  <si>
    <t>Wire, of aluminium alloys, having a maximum cross-sectional dimension of &lt;= 7 mm (other than stranded wires, cables, ropes and other articles of heading 7614, electrically insulated wires, strings for musical instruments)</t>
  </si>
  <si>
    <t>Plates, sheets and strip, of aluminium, of a thickness of &gt; 0,2 mm (excl. expanded plates, sheets and strip)</t>
  </si>
  <si>
    <t>Plates, sheets and strip, of non-alloy aluminium, of a thickness of &gt; 0,2 mm, square or rectangular (excl. expanded plates, sheets and strip)</t>
  </si>
  <si>
    <t>Aluminium Composite Panel, of non-alloy aluminium, of a thickness of &gt; 0,2 mm</t>
  </si>
  <si>
    <t>Plates, sheets and strip, of non-alloy aluminium, of a thickness of &gt; 0,2 mm, square or rectangular, painted, varnished or coated with plastics (excl. Aluminium Composite Panel)</t>
  </si>
  <si>
    <t>Plates, sheets and strip, of non-alloy aluminium, of a thickness of &gt; 0,2 mm but &lt; 3 mm, square or rectangular (excl. such products painted, varnished or coated with plastics, and expanded plates, sheets and strip)</t>
  </si>
  <si>
    <t>Plates, sheets and strip, of non-alloy aluminium, of a thickness of &gt;= 3 mm but &lt; 6 mm, square or rectangular (excl. such products painted, varnished or coated with plastics)</t>
  </si>
  <si>
    <t>Plates, sheets and strip, of non-alloy aluminium, of a thickness of &gt;= 6 mm, square or rectangular (excl. such products painted, varnished or coated with plastics)</t>
  </si>
  <si>
    <t>Plates, sheets and strip, of aluminium alloys, of a thickness of &gt; 0,2 mm, square or rectangular (excl. expanded plates, sheets and strip)</t>
  </si>
  <si>
    <t>Beverage can body stock, of aluminium alloys, of a thickness of &gt; 0,2 mm</t>
  </si>
  <si>
    <t>Beverage can end stock and tab stock, of aluminium alloys, of a thickness of &gt; 0,2 mm</t>
  </si>
  <si>
    <t>Aluminium Composite Panel, of aluminium alloys, of a thickness of &gt; 0,2 mm</t>
  </si>
  <si>
    <t>Plates, sheets and strip, of aluminium alloys, of a thickness of &gt; 0,2 mm, square or rectangular, painted, varnished or coated with plastics (excl. beverage can body stock, end stock and tab stock, and Aluminium Composite Panel)</t>
  </si>
  <si>
    <t>Plates, sheets and strip, of aluminium alloys, of a thickness of &gt; 0,2 mm but &lt; 3 mm, square or rectangular (excl. painted, varnished or coated with plastics, expanded plates, sheets and strip, beverage can body stock, end stock and tab stock)</t>
  </si>
  <si>
    <t>Plates, sheets and strip, of aluminium alloys, of a thickness of &gt;= 3 mm but &lt; 6 mm, square or rectangular (excl. such products painted, varnished or coated with plastics)</t>
  </si>
  <si>
    <t>Plates, sheets and strip, of aluminium alloys, of a thickness of &gt;= 6 mm, square or rectangular (excl. such products painted, varnished or coated with plastics)</t>
  </si>
  <si>
    <t>Plates, sheets and strip, of non-alloy aluminium, of a thickness of &gt; 0,2 mm (other than square or rectangular)</t>
  </si>
  <si>
    <t>Plates, sheets and strip, of aluminium alloys, of a thickness of &gt; 0,2 mm (other than square or rectangular)</t>
  </si>
  <si>
    <t>Aluminium foil, "whether or not printed or backed with paper, paperboard, plastics or similar backing materials", of a thickness "excl. any backing" of &lt;= 0,2 mm (excl. stamping foils of heading 3212, christmas tree decorating material)</t>
  </si>
  <si>
    <t>Aluminium foil, not backed, rolled but not further worked, of a thickness of &lt;= 0,2 mm (excl. stamping foils of heading 3212, and foil made up as christmas tree decorating material)</t>
  </si>
  <si>
    <t>Aluminium foil, not backed, rolled but not further worked, of a thickness of &lt; 0,021 mm, in rolls of a weight of &lt;= 10 kg (excl. stamping foils of heading 3212, and foil made up as christmas tree decorating material)</t>
  </si>
  <si>
    <t>Aluminium foil, not backed, rolled but not further worked, of a thickness of &lt; 0,021 mm (excl. stamping foils of heading 3212, and foil made up as christmas tree decorating material and in rolls of a weight &lt;= 10 kg)</t>
  </si>
  <si>
    <t>Aluminium foil, not backed, rolled but not further worked, of a thickness of &gt;= 0,021 mm but &lt;= 2 mm (excl. stamping foils of heading 3212, and foil made up as christmas tree decorating material)</t>
  </si>
  <si>
    <t>Aluminium foil, not backed, rolled and further worked, of a thickness of &lt;= 2 mm (excl. stamping foils of heading 3212, and foil made up as christmas tree decorating material)</t>
  </si>
  <si>
    <t>Aluminium foil, not backed, rolled and further worked, of a thickness of &lt; 0,021 mm (excl. stamping foils of heading 3212, and foil made up as christmas tree decorating material)</t>
  </si>
  <si>
    <t>Aluminium foil, not backed, rolled and further worked, of a thickness (excl. any backing) from 0,021 mm to 0,2 mm (excl. stamping foils of heading 3212, and foil made up as christmas tree decorating material)</t>
  </si>
  <si>
    <t>Aluminium foil, backed, of a thickness (excl. any backing) of &lt;= 0,2 mm (excl. stamping foils of heading 3212, and foil made up as christmas tree decorating material)</t>
  </si>
  <si>
    <t>Aluminium foil, backed, of a thickness (excl. any backing) of &lt; 0,021 mm (excl. stamping foils of heading 3212, and foil made up as christmas tree decorating material)</t>
  </si>
  <si>
    <t>Aluminium Composite Panel, of a thickness &lt;= 0,2 mm</t>
  </si>
  <si>
    <t>Aluminium foil, backed, of a thickness (excl. any backing) of &gt;= 0,021 mm but &lt;= 0,2 mm (excl. stamping foils of heading 3212, foil made up as christmas tree decorating material, and Aluminium Composite Panel)</t>
  </si>
  <si>
    <t>Aluminium tubes and pipes (excl. hollow profiles)</t>
  </si>
  <si>
    <t>Tubes and pipes of non-alloy aluminium (excl. hollow profiles)</t>
  </si>
  <si>
    <t>Tubes and pipes of aluminium alloys (excl. hollow profiles)</t>
  </si>
  <si>
    <t>Tubes and pipes of aluminium alloys, welded (excl. hollow profiles)</t>
  </si>
  <si>
    <t>Tubes and pipes of aluminium alloys, not further worked than extruded (excl. hollow profiles)</t>
  </si>
  <si>
    <t>Tubes and pipes of aluminium alloys (excl. such products welded or not further worked than extruded, and hollow profiles)</t>
  </si>
  <si>
    <t>Aluminium tube or pipe fittings "e.g., couplings, elbows, sleeves"</t>
  </si>
  <si>
    <t>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</si>
  <si>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Doors, windows and their frames and thresholds for door, of aluminium (excl. door furniture)</t>
  </si>
  <si>
    <t>Structures and parts of structures, of aluminium, n.e.s., and plates, rods, profiles, tubes and the like, prepared for use in structures, of aluminium, n.e.s. (excl. prefabricated buildings of heading 9406, doors and windows and their frames and thresholds for doors)</t>
  </si>
  <si>
    <t>Bridges and bridge-sections, towers and lattice masts, of aluminium</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</si>
  <si>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</si>
  <si>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</si>
  <si>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Casks, drums, cans, boxes and similar containers, incl. rigid or collapsible tubular containers, of aluminium, for any material (other than compressed or liquefied gas), of a capacity of &lt;= 300 l, not fitted with mechanical or thermal equipment, whether or not lined or heat-insulated, n.e.s.</t>
  </si>
  <si>
    <t>Collapsible tubular containers, of aluminium</t>
  </si>
  <si>
    <t>Casks, drums, cans, boxes and similar containers, incl. rigid tubular containers, of aluminium, for any material (other than compressed or liquefied gas), of a capacity of &lt;= 300 l, n.e.s.</t>
  </si>
  <si>
    <t>Containers of a kind used for aerosols, of aluminium</t>
  </si>
  <si>
    <t>Casks, drums, cans, boxes and similar containers, of aluminium, manufactured from foil of a thickness &lt;= 0,2 mm</t>
  </si>
  <si>
    <t>Casks, drums, cans, boxes and similar containers &lt;= 300 l, of aluminium, for any material (other than compressed or liquefied gas), n.e.s. (other than collapsible tubular containers, containers for aerosols and containers manufactured from foil of a thickness &lt;= 0,2 mm</t>
  </si>
  <si>
    <t>Aluminium containers for compressed or liquefied gas</t>
  </si>
  <si>
    <t>Stranded wire, cables, plaited bands and the like, of aluminium (excl. such products electrically insulated)</t>
  </si>
  <si>
    <t>Stranded wire, cables, plaited bands and the like, of aluminium, with steel core (excl. such products electrically insulated)</t>
  </si>
  <si>
    <t>Stranded wires, cables, ropes and similar articles, of aluminium (other than with steel core and electrically insulated products)</t>
  </si>
  <si>
    <t>Articles of aluminium, n.e.s.</t>
  </si>
  <si>
    <t>Nails, tacks, staples, screws, bolts, nuts, screw hooks, rivets, cotters, cotter pins, washers and similar articles, of aluminium (excl. staples in strips, plugs, bungs and the like, threaded)</t>
  </si>
  <si>
    <t>Cloth, grill, netting and fencing, of aluminium wire (excl. cloth of metal fibres for clothing, lining and similar uses, and cloth, grill and netting made into hand sieves or machine parts)</t>
  </si>
  <si>
    <t>Articles of aluminium, cast, n.e.s.</t>
  </si>
  <si>
    <t>Articles of aluminium, uncast, n.e.s.</t>
  </si>
  <si>
    <t>Instructions on using the EFDA Template and the CBAM CALCULATOR</t>
  </si>
  <si>
    <t>The material is supposed to aid non-EU suppliers (producers and intermediaries) of CBAM goods with the collection, calculation, and communication of CBAM data to companies that import these goods into the EU.</t>
  </si>
  <si>
    <t>In case you have questions or spot any mistakes, kindly refer to secretary@efda-fastenerdistributors.org.</t>
  </si>
  <si>
    <t>Grid Emission factors (source: EMBER, yearly electricity data, 2023)</t>
  </si>
  <si>
    <t>World</t>
  </si>
  <si>
    <t>NO</t>
  </si>
  <si>
    <t>CH</t>
  </si>
  <si>
    <t>IEA data</t>
  </si>
  <si>
    <r>
      <t xml:space="preserve">Precursor consumed in specific production process
</t>
    </r>
    <r>
      <rPr>
        <sz val="10"/>
        <color theme="1"/>
        <rFont val="Arial"/>
        <family val="2"/>
      </rPr>
      <t>Unit: t precursor</t>
    </r>
  </si>
  <si>
    <r>
      <t xml:space="preserve">CN code
</t>
    </r>
    <r>
      <rPr>
        <sz val="8"/>
        <color theme="1"/>
        <rFont val="Arial"/>
        <family val="2"/>
      </rPr>
      <t>8-digits</t>
    </r>
  </si>
  <si>
    <t>FUEL COMBUSTION</t>
  </si>
  <si>
    <r>
      <t xml:space="preserve">Fuel Quantity
</t>
    </r>
    <r>
      <rPr>
        <sz val="12"/>
        <color theme="1"/>
        <rFont val="Arial"/>
        <family val="2"/>
      </rPr>
      <t>Unit: t</t>
    </r>
  </si>
  <si>
    <r>
      <t xml:space="preserve">Net Calorific Value
</t>
    </r>
    <r>
      <rPr>
        <sz val="12"/>
        <color theme="1"/>
        <rFont val="Arial"/>
        <family val="2"/>
      </rPr>
      <t>Unit: TJ/t</t>
    </r>
  </si>
  <si>
    <r>
      <t xml:space="preserve">Activity Data
</t>
    </r>
    <r>
      <rPr>
        <sz val="12"/>
        <color theme="1"/>
        <rFont val="Arial"/>
        <family val="2"/>
      </rPr>
      <t>Unit: TJ</t>
    </r>
  </si>
  <si>
    <r>
      <t xml:space="preserve">Emission Factor
</t>
    </r>
    <r>
      <rPr>
        <sz val="12"/>
        <color theme="1"/>
        <rFont val="Arial"/>
        <family val="2"/>
      </rPr>
      <t>Unit: t CO2e/TJ</t>
    </r>
  </si>
  <si>
    <r>
      <t xml:space="preserve">Embedded direct emissions
</t>
    </r>
    <r>
      <rPr>
        <sz val="12"/>
        <color theme="1"/>
        <rFont val="Arial"/>
        <family val="2"/>
      </rPr>
      <t>Unit: t CO2e</t>
    </r>
  </si>
  <si>
    <r>
      <t xml:space="preserve">Emission factor of electricity
</t>
    </r>
    <r>
      <rPr>
        <sz val="10"/>
        <color theme="1"/>
        <rFont val="Arial"/>
        <family val="2"/>
      </rPr>
      <t>Unit: t CO2e/MWh</t>
    </r>
  </si>
  <si>
    <t>Other data (EMBER data)</t>
  </si>
  <si>
    <t>EFDA Template</t>
  </si>
  <si>
    <t>Scroll down to enter fuel and precursor data</t>
  </si>
  <si>
    <r>
      <t xml:space="preserve">Emission factor of measurable heat import
</t>
    </r>
    <r>
      <rPr>
        <sz val="10"/>
        <color theme="1"/>
        <rFont val="Arial"/>
        <family val="2"/>
      </rPr>
      <t>Unit: tCO2/TJ</t>
    </r>
  </si>
  <si>
    <r>
      <t xml:space="preserve">Emission factor of measurable heat export
</t>
    </r>
    <r>
      <rPr>
        <sz val="10"/>
        <color theme="1"/>
        <rFont val="Arial"/>
        <family val="2"/>
      </rPr>
      <t>Unit: tCO2/TJ</t>
    </r>
  </si>
  <si>
    <r>
      <t xml:space="preserve">Export of measurable heat
</t>
    </r>
    <r>
      <rPr>
        <sz val="10"/>
        <color theme="1"/>
        <rFont val="Arial"/>
        <family val="2"/>
      </rPr>
      <t>Unit: TJ</t>
    </r>
  </si>
  <si>
    <r>
      <t xml:space="preserve">Import of measurable heat
</t>
    </r>
    <r>
      <rPr>
        <sz val="10"/>
        <color theme="1"/>
        <rFont val="Arial"/>
        <family val="2"/>
      </rPr>
      <t>Unit: TJ</t>
    </r>
  </si>
  <si>
    <t>Helper: Contribution of precursor to specific electricity consumption per ton of good produced</t>
  </si>
  <si>
    <t xml:space="preserve">Double-click here for details…
This field will be highlighted in red in case of data gaps. </t>
  </si>
  <si>
    <t>Control Box
Red: incomplete data
Green: complete</t>
  </si>
  <si>
    <t>I</t>
  </si>
  <si>
    <t>I.01</t>
  </si>
  <si>
    <t>I.02</t>
  </si>
  <si>
    <t>I.03</t>
  </si>
  <si>
    <t>I.04</t>
  </si>
  <si>
    <t>I.05</t>
  </si>
  <si>
    <t>I.06</t>
  </si>
  <si>
    <t>I.07</t>
  </si>
  <si>
    <t>I.08</t>
  </si>
  <si>
    <t>I.09</t>
  </si>
  <si>
    <t>I.10</t>
  </si>
  <si>
    <t>Double-click here for details…
The 8-digit code consists of the 6-digit HS (harmonised system) code and the 2-digit CN (Combined Nomenclature of the EU) code that is added in the HS code. Enter the data for ALL products of the same 8-digit CN code in ONE line.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</si>
  <si>
    <t>Short Description</t>
  </si>
  <si>
    <t>Description / Definition</t>
  </si>
  <si>
    <t>Potential data source /
calculation rules</t>
  </si>
  <si>
    <t xml:space="preserve">Producing company/manufacturer </t>
  </si>
  <si>
    <t xml:space="preserve">An operator is the legal entity that operates or controls an installation in a third country. An installation is a stationary technical unit where the production process is carried out. Third countries are all countries which are not a Member State of the European Union except a limites nunber of countries inlcuding Iceland, Liechtenstein, Norway and Switzerland. </t>
  </si>
  <si>
    <t>Name:</t>
  </si>
  <si>
    <t xml:space="preserve">corporate (English) name </t>
  </si>
  <si>
    <t>The Name of the operator.</t>
  </si>
  <si>
    <t xml:space="preserve">Street: </t>
  </si>
  <si>
    <t xml:space="preserve">address information </t>
  </si>
  <si>
    <t>The street name where the operator is located.</t>
  </si>
  <si>
    <t>Post code:</t>
  </si>
  <si>
    <t>The postcode of the location of the operator.</t>
  </si>
  <si>
    <t>Post box:</t>
  </si>
  <si>
    <t>The P.O. box of the address of the operator.</t>
  </si>
  <si>
    <t>City:</t>
  </si>
  <si>
    <t>The city where the operator is located.</t>
  </si>
  <si>
    <t>Country (universal code):</t>
  </si>
  <si>
    <t>2-digit  universal country code, e.g. CN, ID, IN, MY, TH, TR, TW, VN</t>
  </si>
  <si>
    <t xml:space="preserve">Name: </t>
  </si>
  <si>
    <t xml:space="preserve">contact details </t>
  </si>
  <si>
    <t xml:space="preserve">(English) name of the contact person in charge of CBAM with the operator. The full name of the person including the name and the familiy name. </t>
  </si>
  <si>
    <t xml:space="preserve">E-Mail: </t>
  </si>
  <si>
    <t>The email of the person that is assigned in the contact details of the operator.</t>
  </si>
  <si>
    <t xml:space="preserve">Telephone: </t>
  </si>
  <si>
    <t>The phone number, including the international country calling code, of the person that is assigned in the contact details of the operator.</t>
  </si>
  <si>
    <t xml:space="preserve">supplier (if different from A) </t>
  </si>
  <si>
    <t xml:space="preserve">If you are a company which is NOT an operator as definded above under A but a trading company which buys the products and sells them to another company to be imported into the EU, then you must supply the information as requested in B of this template. In this case you must use one template for each operator from whom you are sourcing the products and selling to the company requesting the data. If your company is an operator as defined under A, skip B and continue with C. </t>
  </si>
  <si>
    <t>The name of the trading company.</t>
  </si>
  <si>
    <t>The street name where the ttrading company is located.</t>
  </si>
  <si>
    <t>The postcode of the location of the trading compaby,</t>
  </si>
  <si>
    <t>The P.O. box of the address.</t>
  </si>
  <si>
    <t>The city where the trading company is located.</t>
  </si>
  <si>
    <t>2-digit  universal country code, e.g. CN, GB, IN, TH, TR, TW, US</t>
  </si>
  <si>
    <t xml:space="preserve">(English) name of the contact person in charge of CBAM with the trading company. The full name of the person inclung the name and the familiy name. </t>
  </si>
  <si>
    <t>The email of the person that is assigned in the contact details of the trading company.</t>
  </si>
  <si>
    <t>The phone number, including the international country calling code, of the person that is assigned in the contact details of the trading company.</t>
  </si>
  <si>
    <t>Start and end date (dd.mm.yyyy) for the collection of CBAM data.</t>
  </si>
  <si>
    <t>The default reporting period, i.e. the reference period for operators for determining embedded emissions, is a calendar year. However, it may be justified to use other periods (such as a fiscal year) provided that they ensure similar coverage and cover at least 3 months. More details can be found in the Guidance documents under Section 4.3.4 (for EU-importers)/ Section 4.3.3 (for non-EU installations).
This is not to be confused with the reporting period for CBAM reports of importing companies. During the transitional phase (until 2026), they have to submit quarterly CBAM reports. CBAM reports from all quarters of one year build on the same annual CBAM data delivered from non-EU producers.</t>
  </si>
  <si>
    <t>More details can be found in the Guidance documents under Section 4.3.4 (for EU-importers)/ Section 4.3.3 (for non-EU installations).</t>
  </si>
  <si>
    <t>TEMPLATE FILLED ON</t>
  </si>
  <si>
    <t>The date (dd.mm.yyyy) when this report was lastly edited.</t>
  </si>
  <si>
    <t>INSTALLATION INFORMATION</t>
  </si>
  <si>
    <t>CN code (8-digit)</t>
  </si>
  <si>
    <t>8-digit CN code, e.g. 73181100</t>
  </si>
  <si>
    <r>
      <t xml:space="preserve">The 8-digit code consists of the 6-digit HS (harmonised system) code and the 2-digit CN (Combined Nomenclature of the EU) code that is added in the HS code. </t>
    </r>
    <r>
      <rPr>
        <b/>
        <sz val="11"/>
        <color rgb="FF000000"/>
        <rFont val="Arial"/>
        <family val="2"/>
      </rPr>
      <t>Enter the data for ALL products of the same 8-digit CN code in ONE line.</t>
    </r>
    <r>
      <rPr>
        <sz val="11"/>
        <color rgb="FF000000"/>
        <rFont val="Arial"/>
        <family val="2"/>
      </rPr>
      <t xml:space="preserv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r>
  </si>
  <si>
    <t>For a complete overview of all CN codes, refer to: https://eur-lex.europa.eu/legal-content/EN/TXT/PDF/?uri=OJ:L_202302364</t>
  </si>
  <si>
    <t>Description of good</t>
  </si>
  <si>
    <t>Provide a discription of the goods for which data is provided</t>
  </si>
  <si>
    <t>This element serves as an identifier. You will allocate the use of precursors to it and refer to it when providing information on carbon taxes paid.</t>
  </si>
  <si>
    <t>Country of establishment</t>
  </si>
  <si>
    <t>Country where the installation is located.</t>
  </si>
  <si>
    <t>2-digit universal country code, e.g. CN, ID, IN, MY, TH, TR, TW, VN</t>
  </si>
  <si>
    <t>Name of installation</t>
  </si>
  <si>
    <t>Name of the installation, e.g. ThailandScrews Ltd. - plant A</t>
  </si>
  <si>
    <t xml:space="preserve">Installation’ means a stationary technical unit where a production process is carried out, i.e. the place where the goods (fasteners) are manufactered. If the goods belonging to the same 8-digit-code have been manufactured in more than one installation operated/controlled by the same operator, then the data for each installation must be entered in a separate line. The installations of the same operator must have a distinguishable name. </t>
  </si>
  <si>
    <t>Type of applicable reporting methodology</t>
  </si>
  <si>
    <t>Chose answer from the drop-down menue in the cell.</t>
  </si>
  <si>
    <t xml:space="preserve">This element is used to declare the methdological basis used for dermining the emissions in an installation. Possible values are "Commission rules" or "other". The Commission rules encompass the so-called standard methodology (calculation-based approach), the mass-balance methodology (calculation-based approach) and the measurement-based approach. If one of these methods has been used, chose "Commission rules". If none of these methods has been used, chose "other". </t>
  </si>
  <si>
    <t>Additional information on reporting methodology</t>
  </si>
  <si>
    <t xml:space="preserve">Reply only if you have chosen "other" in the field under "E. 06". </t>
  </si>
  <si>
    <t>If you have not used the "Commission rules" in field E.06 but "other", then enter the name of the reporting methodology here. Other accepted reporting methodologies are based on reporting and verification systems where the installation is established for the purpose of a "carbon pricing scheme", or "compulsory emission monitoring schemes", or "an emission monitoring scheme at the installation which can include verification by an accredited verifier".</t>
  </si>
  <si>
    <t>Specific direct embedded emissions</t>
  </si>
  <si>
    <t>The embedded emissions associated with the production of one tonne of the product, excluding emissions embedded in the consumption of electrcity. Expressed as tonnes of CO2e emissions per tonne of good (tCO2e/t).</t>
  </si>
  <si>
    <t>If you do not know the value for this installation, do not edit that field. After filling out the rest of this table, move to the spreadsheet '2. CBAM CALCULATOR' and fill in the fields. This entry will be filled automatically afterwards.
This value is made up of the emissions attributed to the relevant production process producing the good, based on the producing installation’s direct emissions, and  the direct embedded emissions from any relevant precursor. A more detailed explanation can be found in European Commission's guidance for installation´s operators.</t>
  </si>
  <si>
    <t>Select from the list which electricity emission factor you apply.</t>
  </si>
  <si>
    <t>The source of the emission factor used to calculate the embedded emissions associated with the consumption of electricity. The EFDA Template offer access to emssion factor from the organisation EMBER which you may use in case you do not have acces to any other emission factors. If you choose to use EMBER data, columns E.10, E.12 and E.14 will be auto-filled. In case you use data from the Internatinal Energy Agency (IEA), no further specifications are necessary in columns E.10 and E.14. You may choose to use other published and publicly available data, in this case select 'Other data' and specify accordingly.</t>
  </si>
  <si>
    <t>Chose an answer from the drop-down menue in the cell.</t>
  </si>
  <si>
    <t>The source of electricity supply from a dropdown: direct technical link to electricity generator, (bilateral) power purchase agreement, received from the grid.</t>
  </si>
  <si>
    <t>Other source indication</t>
  </si>
  <si>
    <t>In case IEA emission factors are not used, name the alternative source for electricity emission factors here.</t>
  </si>
  <si>
    <t>Other sources may include: National statistics or other publicly available data. This cell is autofilled if you selected EMBER-data in E.08.</t>
  </si>
  <si>
    <t>Electricity consumed per tonne of product (MWh/t of product)</t>
  </si>
  <si>
    <t>The electricity consumed for the production of one Tonne of the product.</t>
  </si>
  <si>
    <t>If you do not know the value for this installation, do not edit that field. After filling out the rest of this table, move to the spreadsheet '2. CBAM CALCULATOR' and fill in the fields. This entry will be filled automatically afterwards.
The number is calculated by dividing the total electricity conusmption of the production process and the production of relevant precursors by the total weight in tons of the produced good.</t>
  </si>
  <si>
    <t>Emission factor of electricity (tCO2/MWh)</t>
  </si>
  <si>
    <t>This factor is measured in tonnes of CO2 per MWh and defines the emission intensity of the used electricity.</t>
  </si>
  <si>
    <t>The emission factor used to calculate the embedded emissions associated with the consumption of electricity. If you chose the default option IEA data in the previous column, leave this column empty. This cell is autofilled if you selected EMBER-data in E.08.</t>
  </si>
  <si>
    <t>Multiple options: data from the International Energy Agency (IEA) published within the CBAM Registry, other public data sources, received from supplier of electricity with a power purchase agreement or direct technical link.</t>
  </si>
  <si>
    <t>Specific indirect embedded emissions of goods (tCO2e/t)</t>
  </si>
  <si>
    <t>The embedded emissions associated with the consumption of electrcity during the production of the good and ist precursors. Expressed as tonnes of CO2e emissions per tonne of good (tCO2e/t).</t>
  </si>
  <si>
    <t xml:space="preserve">If you do not know the value for this installation, do not edit that field. After filling out the rest of this table, move to the spreadsheet '2. CBAM CALCULATOR' and fill in the fields. This entry will be filled automatically afterwards.
This value is made up of the indirect emissions (from the electricity) attributed to the relevant production process producing goods at the producing installation and the indirect embedded emissions (from the electricity) from any relevant precursor. A more detailed explanation can be found in European Commission's guidance for installation´s operators.     </t>
  </si>
  <si>
    <t>Select from the drop-down list.</t>
  </si>
  <si>
    <t>Specify the source of the emission factor value (e.g. database, scientific paper, article). This cell is autofilled if you selected EMBER-data in E.08.</t>
  </si>
  <si>
    <t>Production method</t>
  </si>
  <si>
    <t>Select from the drop-down list: A production process from the list that fits to the installation's processes.</t>
  </si>
  <si>
    <t>Production methods according to CBAM are: 
Calcined clay; Cement clinker; Cement; Aluminuous cement; Sintered ore; Electricity; Steam reforming; Partial oxidation; Other fuel-based hydrogen production; Electrolysis of water; Electrolysis of water (other energy sources); Chlor-Alkali electrolysis; Production of chlorates; Other production routes; Nitric acid; Haber-Bosch process with steam reforming of natural gas or biogas; Haber-Bosch process with gasification of coal or other fuels; Other production routes; Mixed fertilisers; Urea; Blast furnace route; Smelting reduction; Other production routes; Nickel Pig Iron production; Nickel Pig Iron production; Ferro-nickel (FeNi); Ferro-chromium (FeCr); Ferro-manganese (FeMn); Production of Direct reduced Iron (using hydrogen); DRI (Direct reduced iron); 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 Primary (electrolytic) smelting; Secondary melting (recycling); Mix of primary and secondary production; Aluminium products; Integrated production with primary smelting; Integrated production with secondary melting; Integrated with mixed primary and secondary production</t>
  </si>
  <si>
    <t>Electricity consumed in the production process</t>
  </si>
  <si>
    <t>The electricity in MWh used for the production process.</t>
  </si>
  <si>
    <t>Only report the electricity  that was used in the specific production process, i.e. for the production of these goods described in column D.</t>
  </si>
  <si>
    <t>Internal or external documentation, e.g.:
1. Electricity meter reading at start and end of reporting period, e.g. reading electricity meter on 31/12/YYYY - reading electricity meter on 01/01/YYYY, or 
2. Annual data from electricity supplier.</t>
  </si>
  <si>
    <t>Import of measurable heat</t>
  </si>
  <si>
    <t>The amounts of net measurable heat (e.g. steam) being imported to (e.g. from connected heat supplying installations) the production process.</t>
  </si>
  <si>
    <t>For detailed rules on how to measure heat, refer to section 6.7.2 of the GUIDANCE DOCUMENT ON CBAM IMPLEMENTATION FOR
INSTALLATION OPERATORS OUTSIDE THE EU, available here: https://taxation-customs.ec.europa.eu/carbon-border-adjustment-mechanism_en#guidance</t>
  </si>
  <si>
    <t>Emission factor of measurable heat import</t>
  </si>
  <si>
    <t>This factor is measured in tonnes of CO2 per TJ and defines the emission intensity of the imported heat.</t>
  </si>
  <si>
    <t>For the emission factor (EF) of the heat, please take into account the efficiency of the boiler. For example: The EF of the fuel from which the heat is produced is 96 t CO2/TJ; the boiler efficiency is 90%. Therefore, the EF to be reported here would be 96 divided by 90% = 106.67 t CO2/TJ.</t>
  </si>
  <si>
    <t>Export of measurable heat</t>
  </si>
  <si>
    <t>The amounts of net measurable heat (e.g. steam) being exported from the production process (e.g. heat recovery from the furnace and exported from the production process).</t>
  </si>
  <si>
    <t>Where the EF of exported heat is unknown or not clearly defined (e.g. heat recovery from furnaces or from exothermic chemical processes), the standard emission factor of the fuel most commonly used in the country and industrial sector, assuming a boiler efficiency of 90%, should be used. Heat recovered and NOT exported but used within the production process shall not be reported under exported heat.</t>
  </si>
  <si>
    <t>Emission factor of measurable heat export</t>
  </si>
  <si>
    <t>This factor is measured in tonnes of CO2 per TJ and defines the emission intensity of the exported heat.</t>
  </si>
  <si>
    <t>Activity Level</t>
  </si>
  <si>
    <t>The amount of goods in tons produced within the installation following the production process.</t>
  </si>
  <si>
    <t>Report the total production of the goods from column D for the whole installation.</t>
  </si>
  <si>
    <t xml:space="preserve">Internal documentation / estimation. Only final produced products. Work-in-progress products will appear as final products in next year's CBAM calculation. </t>
  </si>
  <si>
    <t>Select from the drop down list if you utilize any fuels. If yes, select the applicable one.</t>
  </si>
  <si>
    <t>Fuel types are:
No fuel used; Crude oil; Orimulsion; Natural gas liquids; Motor gasoline; Kerosene (other than jet kerosene); Shale oil; Gas/Diesel oil; Residual fuel oil; Liquefied petroleum gases; Ethane; Naphtha; Bitumen; Lubricants; Petroleum coke; Refinery feedstocks; Refinery gas; Paraffin waxes; White spirit and SBP; Other petroleum products; Anthracite; Coking coal; Other bituminous coal; Sub-bituminous coal; Lignite; Oil shale and tar sands; Patent fuel; Coke oven coke and lignite coke; Gas coke; Coal tar; Gas works gas; Coke oven gas; Blast furnace gas; Oxygen steel furnace gas; Natural gas; Industrial wastes; Waste oils; Peat; Waste tyres; Carbon monoxide; Methane</t>
  </si>
  <si>
    <t>Fuel Quantity</t>
  </si>
  <si>
    <t>The amount of fuel in tons used for the production process.</t>
  </si>
  <si>
    <t>Only report the fuel that was used in the specific production process, i.e. for the production of these goods described in column D.</t>
  </si>
  <si>
    <t>Internal documentation.
1. Stock of fuel/material at start of reporting period + purchased amount of fuel/material during reporting period - stock of fuel/material at the end of reporting period,
 or 2. Fuel/Material consumption during reporting period, fuel/material meter reading at start and end of reporting period. e.g. reading at fuel meter on 31/12/YYYY - reading on fuel meter on 01/01/YYYY.</t>
  </si>
  <si>
    <t>Select from drop-down list for which of your products the fuel was used.</t>
  </si>
  <si>
    <t xml:space="preserve">This field attributes the emissions associated to the fuel to the good produced in your installation. In case you use the same fuel for the production of multiple goods, create one fuel-line for each good produced in your installation. </t>
  </si>
  <si>
    <t>The name of the precursor material with CBAM relevance.</t>
  </si>
  <si>
    <t>The entry serves as an identifier for you. Precursor materials are relevant in the context of CBAM only if they are themselves CBAM goods. To find out if any of your precursors are covered by CBAM, consult the sheet 0. CBAM GOODS. 
For a complete overview of all CN codes, refer to: https://eur-lex.europa.eu/legal-content/EN/TXT/PDF/?uri=OJ:L_202302364</t>
  </si>
  <si>
    <t>Recommendation: "Goods name-country code-CN code".</t>
  </si>
  <si>
    <t>CN code of the precursor</t>
  </si>
  <si>
    <t>The goods classified according to the Combined Nomenclature of the EU.</t>
  </si>
  <si>
    <t>If you are not sure abou the CN code of your precursors, consult the sheet 0. CBAM GOODS. The next colum informs you whether the precursor is relvant for CBAM or not.</t>
  </si>
  <si>
    <t>Request data from your supplier.</t>
  </si>
  <si>
    <t>Origin of the supplier of the precursor material.</t>
  </si>
  <si>
    <t>Select from drop-down list for which of your products the precursor was used.</t>
  </si>
  <si>
    <t xml:space="preserve">This field attributes the emissions associated to the precursor to the good produced in your installation. In case you use the same precursor for the production of multiple goods, create one precursor-line for each good produced in your installation. </t>
  </si>
  <si>
    <t>Internal documentation</t>
  </si>
  <si>
    <t>Precursor consumed in specific production process</t>
  </si>
  <si>
    <t>The amount of precursor material used.</t>
  </si>
  <si>
    <t>In case the same precursor is used for the production of multiple goods (with possibly different CN codes), the amounts put down in this column and for this precursor should add up to the total amount of precursor purchased.</t>
  </si>
  <si>
    <t>Select yes or no.</t>
  </si>
  <si>
    <t>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</si>
  <si>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Precursor: Specific embedded direct emissions</t>
  </si>
  <si>
    <t>The embedded emissions associated with the production of one tonne of the precursor, excluding emissions embedded in the consumption of electrcity. Expressed as tonnes of CO2e emissions per tonne of good (tCO2e/t).</t>
  </si>
  <si>
    <t>This value can only be obtained from the supplier of the precursor.</t>
  </si>
  <si>
    <t>Precursor: Electricity consumed per tonne of precursor</t>
  </si>
  <si>
    <t>The electricity consumed for the production of one tonne of the precursor.</t>
  </si>
  <si>
    <t>Precursor: Emission factor of electricity</t>
  </si>
  <si>
    <t>Precursor: Specific embedded indirect emissions</t>
  </si>
  <si>
    <t>Date: 17.09.2024</t>
  </si>
  <si>
    <t>Version: 02.00</t>
  </si>
  <si>
    <t>The approach put forward in the EFDA Template can be used for all installations and production processes that are subject to CBAM. If filled completely, the EFDA Template contains all data points an importing company requires from its suppliers to be able to file complete CBAM reports. The accompanying CBAM Calculator is suitable for installations of the following kind:
- Direct emissions are determined following the standard calculation-based approach.  This means that the measurement-based approach or mass balance approach are not used. The installation generates direct emissions from the combustion of fuel only, i.e. there are no process emissions . Various and multiple types of fuel (no biomass) can be used per production process.
- If precursor materials are used, they are obtained from other installations. Precursor materials are input materials to the production process and are themselves CBAM goods .
- Within a production process, no intermediary products are sold to the market, i.e. goods are only sold after the last step in the production process is completed.
- No combined heat-and-power plants (CHP) are utilized, no waste gases are used. No emissions associated with PFCs.</t>
  </si>
  <si>
    <r>
      <t xml:space="preserve">The EFDA-template collects CBAM data for up to 20 CBAM goods from possibly multiple installations that are operated by a single entity (operator). The EFDA-template consists of three informative sheets (0. README, 0. GLOSSARY, 0. CBAM GOODS) and two editable sheets (1. REPORT, 2. CBAM CALCULATOR). Information is to be entered only in the two editable sheets and only in light blue cells.The use of the sheet 2. CBAM CALCULATOR is optional. Its only purpose is to assist these suppliers with the calculation of embedded emissions who have not obtained CBAM data previously. Sheet 1. REPORT contains all the necessary data points required by the importer to file CBAM reports. If filled completely, sheet 2. CBAM CALCULATOR can be left empty.
</t>
    </r>
    <r>
      <rPr>
        <b/>
        <sz val="11"/>
        <color theme="1"/>
        <rFont val="Aptos Narrow"/>
        <family val="2"/>
        <scheme val="minor"/>
      </rPr>
      <t>As some cells contain formulas or instructions conditional on the content of other cells, it is necessary to fill in the template in the order specified by the indexes (A.01 to I.10). Generally, the template is to be filled from top to bottom and from left to right.</t>
    </r>
    <r>
      <rPr>
        <sz val="11"/>
        <color theme="1"/>
        <rFont val="Aptos Narrow"/>
        <family val="2"/>
        <scheme val="minor"/>
      </rPr>
      <t xml:space="preserve"> Descriptions for each cell are provided in the data sheet 0. GLOSSARY. For more detailed instructions, please refer to the EFDA guide.</t>
    </r>
  </si>
  <si>
    <t>Double-click here for details…
The amounts of net measurable heat (e.g. steam) being imported to (e.g. from connected heat supplying installations) the production process.</t>
  </si>
  <si>
    <t>Double-click here for details…
This factor is measured in tonnes of CO2 per TJ and defines the emission intensity of the imported heat.</t>
  </si>
  <si>
    <t>Double-click here for details…
The amounts of net measurable heat (e.g. steam) being exported from the production process (e.g. heat recovery from the furnace and exported from the production process).</t>
  </si>
  <si>
    <t>Double-click here for details…
This factor is measured in tonnes of CO2 per TJ and defines the emission intensity of the exported heat.</t>
  </si>
  <si>
    <t>v. 2.0</t>
  </si>
  <si>
    <t>ag</t>
  </si>
  <si>
    <t>age</t>
  </si>
  <si>
    <t>Data not available must be reqeusted from suppliers of precursors.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</si>
</sst>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
    <numFmt numFmtId="165" formatCode="#,##0.0"/>
    <numFmt numFmtId="166" formatCode="#,##0.0000"/>
    <numFmt numFmtId="167" formatCode="0.0000"/>
    <numFmt numFmtId="168" formatCode="0.000"/>
    <numFmt numFmtId="169" formatCode="0.0%"/>
    <numFmt numFmtId="170" formatCode="#,##0.00\ _€"/>
    <numFmt numFmtId="171" formatCode="#,##0.000"/>
  </numFmts>
  <fonts count="35" x14ac:knownFonts="1">
    <font>
      <sz val="11"/>
      <color theme="1"/>
      <name val="Aptos Narrow"/>
      <family val="2"/>
      <scheme val="minor"/>
    </font>
    <font>
      <b/>
      <sz val="12"/>
      <color theme="1"/>
      <name val="Arial"/>
      <family val="2"/>
    </font>
    <font>
      <sz val="12"/>
      <color theme="2" tint="-0.499984740745262"/>
      <name val="Arial"/>
      <family val="2"/>
    </font>
    <font>
      <sz val="12"/>
      <color theme="1"/>
      <name val="Arial"/>
      <family val="2"/>
    </font>
    <font>
      <sz val="12"/>
      <color theme="0"/>
      <name val="Arial"/>
      <family val="2"/>
    </font>
    <font>
      <sz val="12"/>
      <color theme="0"/>
      <name val="Aptos Narrow"/>
      <family val="2"/>
      <scheme val="minor"/>
    </font>
    <font>
      <sz val="12"/>
      <color rgb="FFFF0000"/>
      <name val="Arial"/>
      <family val="2"/>
    </font>
    <font>
      <sz val="12"/>
      <name val="Arial"/>
      <family val="2"/>
    </font>
    <font>
      <sz val="8"/>
      <color theme="1"/>
      <name val="Arial"/>
      <family val="2"/>
    </font>
    <font>
      <b/>
      <sz val="10"/>
      <name val="Arial"/>
      <family val="2"/>
      <charset val="1"/>
    </font>
    <font>
      <sz val="12"/>
      <color theme="1"/>
      <name val="Aptos Narrow"/>
      <family val="2"/>
      <scheme val="minor"/>
    </font>
    <font>
      <b/>
      <sz val="11"/>
      <color theme="1"/>
      <name val="Aptos Narrow"/>
      <family val="2"/>
      <scheme val="minor"/>
    </font>
    <font>
      <sz val="10"/>
      <color theme="1"/>
      <name val="Arial"/>
      <family val="2"/>
    </font>
    <font>
      <sz val="11"/>
      <color theme="0" tint="-0.34998626667073579"/>
      <name val="Aptos Narrow"/>
      <family val="2"/>
      <scheme val="minor"/>
    </font>
    <font>
      <sz val="11"/>
      <color theme="1"/>
      <name val="Aptos Narrow"/>
      <family val="2"/>
      <charset val="161"/>
      <scheme val="minor"/>
    </font>
    <font>
      <sz val="11"/>
      <name val="Aptos Narrow"/>
      <family val="2"/>
      <scheme val="minor"/>
    </font>
    <font>
      <sz val="12"/>
      <color theme="0" tint="-0.34998626667073579"/>
      <name val="Arial"/>
      <family val="2"/>
    </font>
    <font>
      <sz val="16"/>
      <color theme="1"/>
      <name val="Arial"/>
      <family val="2"/>
    </font>
    <font>
      <sz val="16"/>
      <color theme="1"/>
      <name val="Aptos Narrow"/>
      <family val="2"/>
      <scheme val="minor"/>
    </font>
    <font>
      <sz val="8"/>
      <name val="Aptos Narrow"/>
      <family val="2"/>
      <scheme val="minor"/>
    </font>
    <font>
      <sz val="16"/>
      <name val="Arial"/>
      <family val="2"/>
    </font>
    <font>
      <sz val="10"/>
      <name val="Arial"/>
      <family val="2"/>
    </font>
    <font>
      <b/>
      <sz val="8"/>
      <color theme="1"/>
      <name val="Arial"/>
      <family val="2"/>
    </font>
    <font>
      <sz val="12"/>
      <color theme="0" tint="-0.249977111117893"/>
      <name val="Arial"/>
      <family val="2"/>
    </font>
    <font>
      <sz val="11"/>
      <color theme="1"/>
      <name val="Aptos Narrow"/>
      <family val="2"/>
      <scheme val="minor"/>
    </font>
    <font>
      <b/>
      <sz val="12"/>
      <name val="Arial"/>
      <family val="2"/>
    </font>
    <font>
      <b/>
      <sz val="18"/>
      <color theme="1"/>
      <name val="Arial"/>
      <family val="2"/>
    </font>
    <font>
      <b/>
      <sz val="12"/>
      <color rgb="FF000000"/>
      <name val="Arial"/>
      <family val="2"/>
    </font>
    <font>
      <sz val="11"/>
      <color rgb="FF000000"/>
      <name val="Arial"/>
      <family val="2"/>
    </font>
    <font>
      <sz val="12"/>
      <color rgb="FF757171"/>
      <name val="Arial"/>
      <family val="2"/>
    </font>
    <font>
      <sz val="12"/>
      <color rgb="FF000000"/>
      <name val="Arial"/>
      <family val="2"/>
    </font>
    <font>
      <sz val="11"/>
      <color theme="1"/>
      <name val="Calibri"/>
      <family val="2"/>
    </font>
    <font>
      <b/>
      <sz val="11"/>
      <color rgb="FF000000"/>
      <name val="Arial"/>
      <family val="2"/>
    </font>
    <font>
      <sz val="11"/>
      <name val="Arial"/>
      <family val="2"/>
    </font>
    <font>
      <sz val="12"/>
      <color rgb="FFBFBFBF"/>
      <name val="Arial"/>
      <family val="2"/>
    </font>
  </fonts>
  <fills count="8">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rgb="FFFEFFD4"/>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89999084444715716"/>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bottom style="hair">
        <color indexed="64"/>
      </bottom>
      <diagonal/>
    </border>
    <border>
      <left/>
      <right/>
      <top style="hair">
        <color auto="1"/>
      </top>
      <bottom style="thin">
        <color auto="1"/>
      </bottom>
      <diagonal/>
    </border>
    <border>
      <left style="thin">
        <color indexed="64"/>
      </left>
      <right style="medium">
        <color indexed="64"/>
      </right>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indexed="64"/>
      </bottom>
      <diagonal/>
    </border>
    <border>
      <left style="thin">
        <color theme="0" tint="-0.34998626667073579"/>
      </left>
      <right style="medium">
        <color indexed="64"/>
      </right>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0" fillId="0" borderId="0"/>
    <xf numFmtId="0" fontId="14" fillId="0" borderId="0"/>
  </cellStyleXfs>
  <cellXfs count="279">
    <xf numFmtId="0" fontId="0" fillId="0" borderId="0" xfId="0"/>
    <xf numFmtId="0" fontId="1" fillId="0" borderId="0" xfId="0" applyFont="1" applyAlignment="1">
      <alignment horizontal="right"/>
    </xf>
    <xf numFmtId="0" fontId="1" fillId="0" borderId="0" xfId="0" applyFont="1" applyAlignment="1">
      <alignment horizontal="left"/>
    </xf>
    <xf numFmtId="0" fontId="1" fillId="0" borderId="0" xfId="0" applyFont="1"/>
    <xf numFmtId="0" fontId="2" fillId="0" borderId="0" xfId="0" applyFont="1" applyAlignment="1">
      <alignment horizontal="right"/>
    </xf>
    <xf numFmtId="0" fontId="3" fillId="0" borderId="0" xfId="0" applyFont="1"/>
    <xf numFmtId="0" fontId="2" fillId="0" borderId="0" xfId="0" applyFont="1" applyAlignment="1">
      <alignment horizontal="left"/>
    </xf>
    <xf numFmtId="0" fontId="3" fillId="0" borderId="0" xfId="0" applyFont="1" applyAlignment="1">
      <alignment horizontal="left"/>
    </xf>
    <xf numFmtId="0" fontId="1" fillId="3" borderId="0" xfId="0" applyFont="1" applyFill="1"/>
    <xf numFmtId="0" fontId="4" fillId="0" borderId="0" xfId="0" applyFont="1"/>
    <xf numFmtId="0" fontId="4" fillId="0" borderId="0" xfId="0" applyFont="1" applyAlignment="1">
      <alignment horizontal="left"/>
    </xf>
    <xf numFmtId="0" fontId="5" fillId="0" borderId="0" xfId="0" applyFont="1"/>
    <xf numFmtId="0" fontId="0" fillId="0" borderId="0" xfId="0" applyAlignment="1">
      <alignment horizontal="left"/>
    </xf>
    <xf numFmtId="0" fontId="6" fillId="0" borderId="0" xfId="0" applyFont="1" applyAlignment="1">
      <alignment horizontal="right"/>
    </xf>
    <xf numFmtId="0" fontId="6" fillId="0" borderId="0" xfId="0" applyFont="1"/>
    <xf numFmtId="0" fontId="1" fillId="0" borderId="0" xfId="0" applyFont="1" applyAlignment="1">
      <alignment horizontal="left" wrapText="1"/>
    </xf>
    <xf numFmtId="0" fontId="7" fillId="0" borderId="0" xfId="0" applyFont="1" applyAlignment="1">
      <alignment horizontal="left"/>
    </xf>
    <xf numFmtId="0" fontId="7" fillId="0" borderId="0" xfId="0" applyFont="1"/>
    <xf numFmtId="0" fontId="3" fillId="0" borderId="0" xfId="0" applyFont="1" applyAlignment="1">
      <alignment horizontal="right"/>
    </xf>
    <xf numFmtId="0" fontId="1" fillId="0" borderId="0" xfId="0" applyFont="1" applyAlignment="1">
      <alignment horizontal="left" vertical="top" wrapText="1"/>
    </xf>
    <xf numFmtId="0" fontId="14" fillId="0" borderId="0" xfId="2"/>
    <xf numFmtId="164" fontId="0" fillId="0" borderId="0" xfId="0" applyNumberFormat="1"/>
    <xf numFmtId="49" fontId="14" fillId="0" borderId="0" xfId="2" applyNumberFormat="1"/>
    <xf numFmtId="0" fontId="15" fillId="0" borderId="0" xfId="0" applyFont="1"/>
    <xf numFmtId="0" fontId="0" fillId="0" borderId="0" xfId="0" applyAlignment="1">
      <alignment horizontal="center" vertical="center"/>
    </xf>
    <xf numFmtId="1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165" fontId="7"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wrapText="1"/>
    </xf>
    <xf numFmtId="165" fontId="7" fillId="2" borderId="9" xfId="0" applyNumberFormat="1" applyFont="1" applyFill="1" applyBorder="1" applyAlignment="1">
      <alignment horizontal="center" vertical="center"/>
    </xf>
    <xf numFmtId="165" fontId="7" fillId="2" borderId="9" xfId="0" applyNumberFormat="1" applyFont="1" applyFill="1" applyBorder="1" applyAlignment="1">
      <alignment horizontal="center" vertical="center" wrapText="1"/>
    </xf>
    <xf numFmtId="0" fontId="0" fillId="0" borderId="0" xfId="0" quotePrefix="1" applyAlignment="1">
      <alignment horizontal="left" vertical="top"/>
    </xf>
    <xf numFmtId="14" fontId="0" fillId="0" borderId="0" xfId="0" applyNumberFormat="1" applyAlignment="1">
      <alignment horizontal="left" vertical="top"/>
    </xf>
    <xf numFmtId="0" fontId="1" fillId="4" borderId="1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9"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vertical="center" wrapText="1"/>
    </xf>
    <xf numFmtId="0" fontId="15" fillId="0" borderId="0" xfId="0" applyFont="1" applyAlignment="1">
      <alignment vertical="center"/>
    </xf>
    <xf numFmtId="0" fontId="7" fillId="5" borderId="6" xfId="0" applyFont="1" applyFill="1" applyBorder="1" applyAlignment="1">
      <alignment horizontal="center" vertical="center"/>
    </xf>
    <xf numFmtId="0" fontId="0" fillId="0" borderId="0" xfId="0" applyAlignment="1">
      <alignment vertical="center"/>
    </xf>
    <xf numFmtId="0" fontId="7" fillId="5" borderId="8" xfId="0" applyFont="1" applyFill="1" applyBorder="1" applyAlignment="1">
      <alignment horizontal="center" vertical="center"/>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 xfId="0" applyFont="1" applyFill="1" applyBorder="1" applyAlignment="1">
      <alignment horizontal="left" vertical="top"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7" xfId="0" applyFont="1" applyFill="1" applyBorder="1" applyAlignment="1">
      <alignment horizontal="center" vertical="center" wrapText="1"/>
    </xf>
    <xf numFmtId="165" fontId="16" fillId="3" borderId="7" xfId="0" applyNumberFormat="1" applyFont="1" applyFill="1" applyBorder="1" applyAlignment="1">
      <alignment horizontal="center" vertical="center"/>
    </xf>
    <xf numFmtId="165" fontId="16" fillId="3" borderId="7" xfId="0" applyNumberFormat="1" applyFont="1" applyFill="1" applyBorder="1" applyAlignment="1">
      <alignment horizontal="center" vertical="center" wrapText="1"/>
    </xf>
    <xf numFmtId="167" fontId="16" fillId="3" borderId="7" xfId="0" applyNumberFormat="1" applyFont="1" applyFill="1" applyBorder="1" applyAlignment="1">
      <alignment horizontal="center" vertical="center" wrapText="1"/>
    </xf>
    <xf numFmtId="168" fontId="16" fillId="3" borderId="7" xfId="0" applyNumberFormat="1" applyFont="1" applyFill="1" applyBorder="1" applyAlignment="1">
      <alignment horizontal="center" vertical="center" wrapText="1"/>
    </xf>
    <xf numFmtId="166" fontId="16" fillId="3" borderId="7" xfId="0" applyNumberFormat="1" applyFont="1" applyFill="1" applyBorder="1" applyAlignment="1">
      <alignment horizontal="center" vertical="center" wrapText="1"/>
    </xf>
    <xf numFmtId="4" fontId="16" fillId="3" borderId="7" xfId="0" applyNumberFormat="1" applyFont="1" applyFill="1" applyBorder="1" applyAlignment="1">
      <alignment horizontal="center" vertical="center" wrapText="1"/>
    </xf>
    <xf numFmtId="0" fontId="1" fillId="4" borderId="12" xfId="0" applyFont="1" applyFill="1" applyBorder="1" applyAlignment="1">
      <alignment horizontal="left" vertical="top" wrapText="1"/>
    </xf>
    <xf numFmtId="0" fontId="16" fillId="3" borderId="9" xfId="0" applyFont="1" applyFill="1" applyBorder="1" applyAlignment="1">
      <alignment horizontal="left" vertical="center" wrapText="1"/>
    </xf>
    <xf numFmtId="0" fontId="16" fillId="3" borderId="9" xfId="0" applyFont="1" applyFill="1" applyBorder="1" applyAlignment="1">
      <alignment horizontal="center" vertical="center" wrapText="1"/>
    </xf>
    <xf numFmtId="167" fontId="16" fillId="3" borderId="9" xfId="0" applyNumberFormat="1" applyFont="1" applyFill="1" applyBorder="1" applyAlignment="1">
      <alignment horizontal="center" vertical="center" wrapText="1"/>
    </xf>
    <xf numFmtId="168" fontId="16" fillId="3" borderId="9" xfId="0" applyNumberFormat="1" applyFont="1" applyFill="1" applyBorder="1" applyAlignment="1">
      <alignment horizontal="center" vertical="center" wrapText="1"/>
    </xf>
    <xf numFmtId="4" fontId="16" fillId="3" borderId="9"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22" fillId="3" borderId="18" xfId="0" applyFont="1" applyFill="1" applyBorder="1" applyAlignment="1">
      <alignment vertical="center"/>
    </xf>
    <xf numFmtId="0" fontId="8" fillId="3" borderId="18" xfId="0" applyFont="1" applyFill="1" applyBorder="1" applyAlignment="1">
      <alignment vertical="center"/>
    </xf>
    <xf numFmtId="0" fontId="22" fillId="3" borderId="18" xfId="0" applyFont="1" applyFill="1" applyBorder="1" applyAlignment="1">
      <alignment horizontal="left" vertical="center" indent="1"/>
    </xf>
    <xf numFmtId="0" fontId="8" fillId="3" borderId="26" xfId="0" applyFont="1" applyFill="1" applyBorder="1"/>
    <xf numFmtId="0" fontId="8" fillId="3" borderId="26" xfId="0" applyFont="1" applyFill="1" applyBorder="1" applyAlignment="1">
      <alignment vertical="center"/>
    </xf>
    <xf numFmtId="0" fontId="8" fillId="3" borderId="28" xfId="0" applyFont="1" applyFill="1" applyBorder="1" applyAlignment="1">
      <alignment horizontal="left" indent="1"/>
    </xf>
    <xf numFmtId="0" fontId="8" fillId="3" borderId="27" xfId="0" applyFont="1" applyFill="1" applyBorder="1"/>
    <xf numFmtId="0" fontId="8" fillId="3" borderId="27" xfId="0" applyFont="1" applyFill="1" applyBorder="1" applyAlignment="1">
      <alignment vertical="center"/>
    </xf>
    <xf numFmtId="0" fontId="8" fillId="3" borderId="27" xfId="0" applyFont="1" applyFill="1" applyBorder="1" applyAlignment="1">
      <alignment horizontal="left" indent="1"/>
    </xf>
    <xf numFmtId="0" fontId="8" fillId="3" borderId="29" xfId="0" applyFont="1" applyFill="1" applyBorder="1"/>
    <xf numFmtId="0" fontId="8" fillId="3" borderId="29" xfId="0" applyFont="1" applyFill="1" applyBorder="1" applyAlignment="1">
      <alignment vertical="center"/>
    </xf>
    <xf numFmtId="0" fontId="8" fillId="3" borderId="29" xfId="0" applyFont="1" applyFill="1" applyBorder="1" applyAlignment="1">
      <alignment horizontal="left" indent="1"/>
    </xf>
    <xf numFmtId="0" fontId="2" fillId="6" borderId="14" xfId="0" applyFont="1" applyFill="1" applyBorder="1" applyAlignment="1">
      <alignment horizontal="left" vertical="center"/>
    </xf>
    <xf numFmtId="0" fontId="2" fillId="6" borderId="1" xfId="0" applyFont="1" applyFill="1" applyBorder="1" applyAlignment="1">
      <alignment horizontal="left" vertical="top" wrapText="1"/>
    </xf>
    <xf numFmtId="0" fontId="2" fillId="6" borderId="16" xfId="0" applyFont="1" applyFill="1" applyBorder="1" applyAlignment="1">
      <alignment horizontal="left" vertical="center"/>
    </xf>
    <xf numFmtId="0" fontId="2" fillId="6" borderId="17" xfId="0" applyFont="1" applyFill="1" applyBorder="1" applyAlignment="1">
      <alignment horizontal="left" vertical="top" wrapText="1"/>
    </xf>
    <xf numFmtId="0" fontId="2" fillId="6" borderId="23" xfId="0" applyFont="1" applyFill="1" applyBorder="1" applyAlignment="1">
      <alignment horizontal="left" vertical="top" wrapText="1"/>
    </xf>
    <xf numFmtId="0" fontId="2" fillId="6" borderId="16" xfId="0" applyFont="1" applyFill="1" applyBorder="1" applyAlignment="1">
      <alignment horizontal="left" vertical="top" wrapText="1"/>
    </xf>
    <xf numFmtId="0" fontId="2" fillId="6" borderId="20" xfId="0" applyFont="1" applyFill="1" applyBorder="1" applyAlignment="1">
      <alignment horizontal="left" vertical="top"/>
    </xf>
    <xf numFmtId="0" fontId="23" fillId="3" borderId="14" xfId="0" applyFont="1" applyFill="1" applyBorder="1" applyAlignment="1">
      <alignment horizontal="center" vertical="center"/>
    </xf>
    <xf numFmtId="0" fontId="23" fillId="3" borderId="1" xfId="0" applyFont="1" applyFill="1" applyBorder="1" applyAlignment="1">
      <alignment horizontal="left" vertical="center" wrapText="1"/>
    </xf>
    <xf numFmtId="0" fontId="23" fillId="3" borderId="1" xfId="0" applyFont="1" applyFill="1" applyBorder="1" applyAlignment="1">
      <alignment horizontal="center" vertical="center"/>
    </xf>
    <xf numFmtId="4" fontId="23" fillId="3" borderId="1" xfId="0" applyNumberFormat="1" applyFont="1" applyFill="1" applyBorder="1" applyAlignment="1">
      <alignment horizontal="center" vertical="center"/>
    </xf>
    <xf numFmtId="0" fontId="1" fillId="4" borderId="31" xfId="0" applyFont="1" applyFill="1" applyBorder="1" applyAlignment="1">
      <alignment horizontal="left" vertical="top" wrapText="1"/>
    </xf>
    <xf numFmtId="0" fontId="2" fillId="6" borderId="15" xfId="0" applyFont="1" applyFill="1" applyBorder="1" applyAlignment="1">
      <alignment horizontal="left" vertical="top" wrapText="1"/>
    </xf>
    <xf numFmtId="0" fontId="23" fillId="3" borderId="1" xfId="0" applyFont="1" applyFill="1" applyBorder="1" applyAlignment="1">
      <alignment horizontal="center" vertical="center" wrapText="1"/>
    </xf>
    <xf numFmtId="165" fontId="23" fillId="3" borderId="1" xfId="0" applyNumberFormat="1" applyFont="1" applyFill="1" applyBorder="1" applyAlignment="1">
      <alignment horizontal="center" vertical="center" wrapText="1"/>
    </xf>
    <xf numFmtId="168" fontId="23" fillId="3" borderId="1" xfId="0" applyNumberFormat="1" applyFont="1" applyFill="1" applyBorder="1" applyAlignment="1">
      <alignment horizontal="center" vertical="center" wrapText="1"/>
    </xf>
    <xf numFmtId="0" fontId="24" fillId="0" borderId="0" xfId="2" applyFont="1"/>
    <xf numFmtId="0" fontId="11" fillId="0" borderId="0" xfId="0" applyFont="1" applyAlignment="1">
      <alignment vertical="top" wrapText="1"/>
    </xf>
    <xf numFmtId="0" fontId="11" fillId="0" borderId="0" xfId="0" applyFont="1" applyAlignment="1">
      <alignment wrapText="1"/>
    </xf>
    <xf numFmtId="0" fontId="25" fillId="0" borderId="0" xfId="0" applyFont="1"/>
    <xf numFmtId="0" fontId="25" fillId="3" borderId="0" xfId="0" applyFont="1" applyFill="1"/>
    <xf numFmtId="0" fontId="25" fillId="0" borderId="0" xfId="0" applyFont="1" applyAlignment="1">
      <alignment horizontal="left" wrapText="1"/>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wrapText="1"/>
    </xf>
    <xf numFmtId="0" fontId="2" fillId="0" borderId="10" xfId="0" applyFont="1" applyBorder="1" applyAlignment="1">
      <alignment horizontal="left" vertical="center"/>
    </xf>
    <xf numFmtId="0" fontId="7" fillId="3" borderId="11" xfId="0" applyFont="1" applyFill="1" applyBorder="1" applyAlignment="1">
      <alignment horizontal="left" vertical="center"/>
    </xf>
    <xf numFmtId="2" fontId="7" fillId="3" borderId="12" xfId="0" applyNumberFormat="1" applyFont="1" applyFill="1" applyBorder="1" applyAlignment="1">
      <alignment horizontal="center" vertical="center" wrapText="1"/>
    </xf>
    <xf numFmtId="0" fontId="2" fillId="0" borderId="11" xfId="0" applyFont="1" applyBorder="1" applyAlignment="1">
      <alignment horizontal="left" vertical="top" wrapText="1"/>
    </xf>
    <xf numFmtId="167" fontId="2" fillId="0" borderId="11" xfId="0" applyNumberFormat="1" applyFont="1" applyBorder="1" applyAlignment="1">
      <alignment horizontal="center" vertical="center"/>
    </xf>
    <xf numFmtId="2" fontId="7" fillId="3" borderId="11" xfId="0" applyNumberFormat="1" applyFont="1" applyFill="1" applyBorder="1" applyAlignment="1">
      <alignment horizontal="center" vertical="center" wrapText="1"/>
    </xf>
    <xf numFmtId="0" fontId="2" fillId="0" borderId="12" xfId="0" applyFont="1" applyBorder="1" applyAlignment="1">
      <alignment horizontal="left" vertical="top" wrapText="1"/>
    </xf>
    <xf numFmtId="0" fontId="2" fillId="0" borderId="10" xfId="0" applyFont="1" applyBorder="1" applyAlignment="1">
      <alignment horizontal="left" vertical="center" wrapText="1"/>
    </xf>
    <xf numFmtId="0" fontId="2" fillId="0" borderId="13" xfId="0" applyFont="1" applyBorder="1" applyAlignment="1">
      <alignment horizontal="left" vertical="center"/>
    </xf>
    <xf numFmtId="0" fontId="3" fillId="0" borderId="0" xfId="0" applyFont="1" applyAlignment="1">
      <alignment horizontal="center" vertical="center"/>
    </xf>
    <xf numFmtId="165" fontId="3" fillId="2" borderId="1" xfId="0" applyNumberFormat="1" applyFont="1" applyFill="1" applyBorder="1" applyAlignment="1">
      <alignment horizontal="center" vertical="center"/>
    </xf>
    <xf numFmtId="166" fontId="3" fillId="5" borderId="1" xfId="0" applyNumberFormat="1" applyFont="1" applyFill="1" applyBorder="1" applyAlignment="1">
      <alignment horizontal="center" vertical="center"/>
    </xf>
    <xf numFmtId="171" fontId="3"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4" fontId="7" fillId="3" borderId="7" xfId="0" applyNumberFormat="1" applyFont="1" applyFill="1" applyBorder="1" applyAlignment="1">
      <alignment horizontal="center" vertical="center" wrapText="1"/>
    </xf>
    <xf numFmtId="166" fontId="7" fillId="3" borderId="7" xfId="0" applyNumberFormat="1" applyFont="1" applyFill="1" applyBorder="1" applyAlignment="1">
      <alignment horizontal="center" vertical="center" wrapText="1"/>
    </xf>
    <xf numFmtId="4" fontId="7" fillId="2" borderId="7" xfId="0" applyNumberFormat="1" applyFont="1" applyFill="1" applyBorder="1" applyAlignment="1">
      <alignment horizontal="center" vertical="center"/>
    </xf>
    <xf numFmtId="0" fontId="7" fillId="0" borderId="14"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16" xfId="0" applyFont="1" applyBorder="1" applyAlignment="1">
      <alignment horizontal="left" vertical="center"/>
    </xf>
    <xf numFmtId="0" fontId="7" fillId="3" borderId="17" xfId="0" applyFont="1" applyFill="1" applyBorder="1" applyAlignment="1">
      <alignment horizontal="left" vertical="center"/>
    </xf>
    <xf numFmtId="2" fontId="7" fillId="3" borderId="23" xfId="0" applyNumberFormat="1" applyFont="1" applyFill="1" applyBorder="1" applyAlignment="1">
      <alignment horizontal="center" vertical="center" wrapText="1"/>
    </xf>
    <xf numFmtId="0" fontId="7" fillId="0" borderId="16" xfId="0" applyFont="1" applyBorder="1" applyAlignment="1">
      <alignment horizontal="left" vertical="center" wrapText="1"/>
    </xf>
    <xf numFmtId="0" fontId="2" fillId="0" borderId="17" xfId="0" applyFont="1" applyBorder="1" applyAlignment="1">
      <alignment horizontal="left" vertical="top" wrapText="1"/>
    </xf>
    <xf numFmtId="167" fontId="2" fillId="0" borderId="17" xfId="0" applyNumberFormat="1" applyFont="1" applyBorder="1" applyAlignment="1">
      <alignment horizontal="center" vertical="center"/>
    </xf>
    <xf numFmtId="2" fontId="7" fillId="3" borderId="17" xfId="0" applyNumberFormat="1" applyFont="1" applyFill="1" applyBorder="1" applyAlignment="1">
      <alignment horizontal="center" vertical="center" wrapText="1"/>
    </xf>
    <xf numFmtId="0" fontId="2" fillId="0" borderId="23" xfId="0" applyFont="1" applyBorder="1" applyAlignment="1">
      <alignment horizontal="left" vertical="top" wrapText="1"/>
    </xf>
    <xf numFmtId="0" fontId="2" fillId="0" borderId="16" xfId="0" applyFont="1" applyBorder="1" applyAlignment="1">
      <alignment horizontal="left" vertical="center" wrapText="1"/>
    </xf>
    <xf numFmtId="0" fontId="2" fillId="0" borderId="20" xfId="0" applyFont="1" applyBorder="1" applyAlignment="1">
      <alignment horizontal="left" vertical="center"/>
    </xf>
    <xf numFmtId="0" fontId="3" fillId="2" borderId="17" xfId="0" applyFont="1" applyFill="1" applyBorder="1" applyAlignment="1">
      <alignment horizontal="left" vertical="center"/>
    </xf>
    <xf numFmtId="165" fontId="3" fillId="2" borderId="17" xfId="0" applyNumberFormat="1" applyFont="1" applyFill="1" applyBorder="1" applyAlignment="1">
      <alignment horizontal="center" vertical="center"/>
    </xf>
    <xf numFmtId="0" fontId="3" fillId="2" borderId="17" xfId="0" applyFont="1" applyFill="1" applyBorder="1" applyAlignment="1">
      <alignment horizontal="left" vertical="center" wrapText="1"/>
    </xf>
    <xf numFmtId="166" fontId="3" fillId="5" borderId="17" xfId="0" applyNumberFormat="1" applyFont="1" applyFill="1" applyBorder="1" applyAlignment="1">
      <alignment horizontal="center" vertical="center"/>
    </xf>
    <xf numFmtId="171" fontId="3" fillId="5" borderId="17" xfId="0" applyNumberFormat="1" applyFont="1" applyFill="1" applyBorder="1" applyAlignment="1">
      <alignment horizontal="center" vertical="center"/>
    </xf>
    <xf numFmtId="165" fontId="3" fillId="5" borderId="17" xfId="0" applyNumberFormat="1" applyFont="1" applyFill="1" applyBorder="1" applyAlignment="1">
      <alignment horizontal="center" vertical="center"/>
    </xf>
    <xf numFmtId="4" fontId="7" fillId="2" borderId="9" xfId="0" applyNumberFormat="1" applyFont="1" applyFill="1" applyBorder="1" applyAlignment="1">
      <alignment horizontal="center" vertical="center"/>
    </xf>
    <xf numFmtId="166" fontId="7" fillId="3" borderId="9" xfId="0" applyNumberFormat="1" applyFont="1" applyFill="1" applyBorder="1" applyAlignment="1">
      <alignment horizontal="center" vertical="center" wrapText="1"/>
    </xf>
    <xf numFmtId="4" fontId="7" fillId="3" borderId="9" xfId="0"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xf>
    <xf numFmtId="165" fontId="3" fillId="5" borderId="20" xfId="0" applyNumberFormat="1" applyFont="1" applyFill="1" applyBorder="1" applyAlignment="1">
      <alignment horizontal="center" vertical="center"/>
    </xf>
    <xf numFmtId="0" fontId="12" fillId="0" borderId="0" xfId="0" applyFont="1" applyAlignment="1">
      <alignment horizontal="left" vertical="top"/>
    </xf>
    <xf numFmtId="0" fontId="26" fillId="0" borderId="0" xfId="0" applyFont="1" applyAlignment="1">
      <alignment horizontal="left"/>
    </xf>
    <xf numFmtId="0" fontId="3" fillId="5" borderId="1" xfId="0" applyFont="1" applyFill="1" applyBorder="1" applyAlignment="1">
      <alignment horizontal="left" vertical="center"/>
    </xf>
    <xf numFmtId="0" fontId="3" fillId="5" borderId="17" xfId="0" applyFont="1" applyFill="1" applyBorder="1" applyAlignment="1">
      <alignment horizontal="left" vertical="center"/>
    </xf>
    <xf numFmtId="0" fontId="2" fillId="5" borderId="11" xfId="0" applyFont="1" applyFill="1" applyBorder="1" applyAlignment="1">
      <alignment horizontal="left" vertical="center"/>
    </xf>
    <xf numFmtId="0" fontId="2" fillId="5" borderId="17" xfId="0" applyFont="1" applyFill="1" applyBorder="1" applyAlignment="1">
      <alignment horizontal="left" vertical="center"/>
    </xf>
    <xf numFmtId="171" fontId="23" fillId="3" borderId="1" xfId="0" applyNumberFormat="1" applyFont="1" applyFill="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top" wrapText="1"/>
    </xf>
    <xf numFmtId="169" fontId="16" fillId="0" borderId="0" xfId="0" applyNumberFormat="1" applyFont="1" applyAlignment="1">
      <alignment horizontal="center" vertical="center" wrapText="1"/>
    </xf>
    <xf numFmtId="4" fontId="16" fillId="0" borderId="0" xfId="0" applyNumberFormat="1" applyFont="1" applyAlignment="1">
      <alignment horizontal="center" vertical="center" wrapText="1"/>
    </xf>
    <xf numFmtId="170" fontId="16" fillId="0" borderId="0" xfId="0" applyNumberFormat="1" applyFont="1" applyAlignment="1">
      <alignment horizontal="center" vertical="center" wrapText="1"/>
    </xf>
    <xf numFmtId="0" fontId="1" fillId="4" borderId="32" xfId="0" applyFont="1" applyFill="1" applyBorder="1" applyAlignment="1">
      <alignment horizontal="left" vertical="top" wrapText="1"/>
    </xf>
    <xf numFmtId="0" fontId="1" fillId="4" borderId="33" xfId="0" applyFont="1" applyFill="1" applyBorder="1" applyAlignment="1">
      <alignment horizontal="center" vertical="center" wrapText="1"/>
    </xf>
    <xf numFmtId="4" fontId="16" fillId="3" borderId="34" xfId="0" applyNumberFormat="1" applyFont="1" applyFill="1" applyBorder="1" applyAlignment="1">
      <alignment horizontal="center" vertical="center" wrapText="1"/>
    </xf>
    <xf numFmtId="4" fontId="7" fillId="3" borderId="34" xfId="0" applyNumberFormat="1" applyFont="1" applyFill="1" applyBorder="1" applyAlignment="1">
      <alignment horizontal="center" vertical="center" wrapText="1"/>
    </xf>
    <xf numFmtId="4" fontId="7" fillId="3" borderId="35" xfId="0"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center" wrapText="1"/>
    </xf>
    <xf numFmtId="0" fontId="27" fillId="7" borderId="36" xfId="1" applyFont="1" applyFill="1" applyBorder="1" applyAlignment="1">
      <alignment horizontal="center" vertical="center" wrapText="1"/>
    </xf>
    <xf numFmtId="0" fontId="27" fillId="7" borderId="37" xfId="1" applyFont="1" applyFill="1" applyBorder="1" applyAlignment="1">
      <alignment horizontal="left" vertical="center" wrapText="1"/>
    </xf>
    <xf numFmtId="0" fontId="27" fillId="7" borderId="1" xfId="1" applyFont="1" applyFill="1" applyBorder="1" applyAlignment="1">
      <alignment horizontal="left" vertical="center" wrapText="1"/>
    </xf>
    <xf numFmtId="0" fontId="27" fillId="0" borderId="14" xfId="1" applyFont="1" applyBorder="1" applyAlignment="1">
      <alignment horizontal="center" vertical="center"/>
    </xf>
    <xf numFmtId="0" fontId="27" fillId="0" borderId="1" xfId="1" applyFont="1" applyBorder="1" applyAlignment="1">
      <alignment horizontal="left" vertical="center" wrapText="1"/>
    </xf>
    <xf numFmtId="0" fontId="28" fillId="0" borderId="1" xfId="1" applyFont="1" applyBorder="1" applyAlignment="1">
      <alignment horizontal="left" vertical="center" wrapText="1"/>
    </xf>
    <xf numFmtId="0" fontId="28" fillId="0" borderId="2" xfId="1" applyFont="1" applyBorder="1" applyAlignment="1">
      <alignment horizontal="left" vertical="center" wrapText="1"/>
    </xf>
    <xf numFmtId="0" fontId="0" fillId="0" borderId="1" xfId="0" applyBorder="1" applyAlignment="1">
      <alignment horizontal="left" vertical="center" wrapText="1"/>
    </xf>
    <xf numFmtId="0" fontId="29" fillId="0" borderId="14" xfId="1" applyFont="1" applyBorder="1" applyAlignment="1">
      <alignment horizontal="center" vertical="center"/>
    </xf>
    <xf numFmtId="0" fontId="30" fillId="0" borderId="1" xfId="1" applyFont="1" applyBorder="1" applyAlignment="1">
      <alignment horizontal="left" vertical="center" wrapText="1"/>
    </xf>
    <xf numFmtId="0" fontId="28" fillId="0" borderId="39" xfId="1" applyFont="1" applyBorder="1" applyAlignment="1">
      <alignment horizontal="left" vertical="center" wrapText="1"/>
    </xf>
    <xf numFmtId="0" fontId="30" fillId="0" borderId="14" xfId="1" applyFont="1" applyBorder="1" applyAlignment="1">
      <alignment horizontal="center" vertical="center"/>
    </xf>
    <xf numFmtId="0" fontId="31" fillId="0" borderId="1" xfId="0" applyFont="1" applyBorder="1" applyAlignment="1">
      <alignment horizontal="left" vertical="center" wrapText="1"/>
    </xf>
    <xf numFmtId="0" fontId="28" fillId="0" borderId="2" xfId="1" quotePrefix="1" applyFont="1" applyBorder="1" applyAlignment="1">
      <alignment horizontal="left" vertical="center" wrapText="1"/>
    </xf>
    <xf numFmtId="0" fontId="33" fillId="0" borderId="2" xfId="1" quotePrefix="1" applyFont="1" applyBorder="1" applyAlignment="1">
      <alignment horizontal="left" vertical="center" wrapText="1"/>
    </xf>
    <xf numFmtId="0" fontId="30" fillId="0" borderId="39" xfId="1" applyFont="1" applyBorder="1" applyAlignment="1">
      <alignment horizontal="left" vertical="center" wrapText="1"/>
    </xf>
    <xf numFmtId="0" fontId="28" fillId="0" borderId="41" xfId="1" applyFont="1" applyBorder="1" applyAlignment="1">
      <alignment horizontal="left" vertical="center" wrapText="1"/>
    </xf>
    <xf numFmtId="0" fontId="30" fillId="0" borderId="17" xfId="1" applyFont="1" applyBorder="1" applyAlignment="1">
      <alignment horizontal="left" vertical="center" wrapText="1"/>
    </xf>
    <xf numFmtId="0" fontId="28" fillId="0" borderId="17" xfId="1" applyFont="1" applyBorder="1" applyAlignment="1">
      <alignment horizontal="left" vertical="center" wrapText="1"/>
    </xf>
    <xf numFmtId="0" fontId="28" fillId="0" borderId="23" xfId="1" quotePrefix="1" applyFont="1" applyBorder="1" applyAlignment="1">
      <alignment horizontal="left" vertical="center" wrapText="1"/>
    </xf>
    <xf numFmtId="0" fontId="18" fillId="0" borderId="42" xfId="0" applyFont="1" applyBorder="1"/>
    <xf numFmtId="0" fontId="0" fillId="0" borderId="43" xfId="0" applyBorder="1"/>
    <xf numFmtId="0" fontId="11" fillId="0" borderId="43" xfId="0" applyFont="1" applyBorder="1"/>
    <xf numFmtId="0" fontId="0" fillId="0" borderId="43" xfId="0" applyBorder="1" applyAlignment="1">
      <alignment wrapText="1"/>
    </xf>
    <xf numFmtId="0" fontId="0" fillId="0" borderId="43" xfId="0" quotePrefix="1" applyBorder="1" applyAlignment="1">
      <alignment vertical="top" wrapText="1"/>
    </xf>
    <xf numFmtId="0" fontId="0" fillId="0" borderId="44" xfId="0" applyBorder="1"/>
    <xf numFmtId="0" fontId="2" fillId="6" borderId="14" xfId="0" applyFont="1" applyFill="1" applyBorder="1" applyAlignment="1">
      <alignment horizontal="center" vertical="center"/>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8" fontId="3"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71" fontId="3" fillId="2" borderId="1" xfId="0" applyNumberFormat="1" applyFont="1" applyFill="1" applyBorder="1" applyAlignment="1">
      <alignment horizontal="center" vertical="center"/>
    </xf>
    <xf numFmtId="0" fontId="3" fillId="2" borderId="17" xfId="0" applyFont="1" applyFill="1" applyBorder="1" applyAlignment="1">
      <alignment horizontal="center" vertical="center"/>
    </xf>
    <xf numFmtId="4" fontId="3" fillId="2" borderId="17" xfId="0" applyNumberFormat="1" applyFont="1" applyFill="1" applyBorder="1" applyAlignment="1">
      <alignment horizontal="center" vertical="center"/>
    </xf>
    <xf numFmtId="0" fontId="3" fillId="2" borderId="17" xfId="0" applyFont="1" applyFill="1" applyBorder="1" applyAlignment="1">
      <alignment horizontal="center" vertical="center" wrapText="1"/>
    </xf>
    <xf numFmtId="165" fontId="3" fillId="5" borderId="17" xfId="0" applyNumberFormat="1" applyFont="1" applyFill="1" applyBorder="1" applyAlignment="1">
      <alignment horizontal="center" vertical="center" wrapText="1"/>
    </xf>
    <xf numFmtId="168" fontId="3" fillId="2" borderId="17" xfId="0" applyNumberFormat="1" applyFont="1" applyFill="1" applyBorder="1" applyAlignment="1">
      <alignment horizontal="center" vertical="center" wrapText="1"/>
    </xf>
    <xf numFmtId="167" fontId="3" fillId="2" borderId="17" xfId="0" applyNumberFormat="1" applyFont="1" applyFill="1" applyBorder="1" applyAlignment="1">
      <alignment horizontal="center" vertical="center" wrapText="1"/>
    </xf>
    <xf numFmtId="171" fontId="3" fillId="2" borderId="17"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2" xfId="0" applyFont="1" applyFill="1" applyBorder="1" applyAlignment="1">
      <alignment horizontal="left" vertical="center"/>
    </xf>
    <xf numFmtId="2" fontId="3" fillId="2" borderId="25" xfId="0" applyNumberFormat="1"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center" vertical="center" wrapText="1"/>
    </xf>
    <xf numFmtId="167" fontId="3" fillId="2" borderId="24" xfId="0" applyNumberFormat="1" applyFont="1" applyFill="1" applyBorder="1" applyAlignment="1">
      <alignment horizontal="center" vertical="center"/>
    </xf>
    <xf numFmtId="2" fontId="3" fillId="2" borderId="24" xfId="0" applyNumberFormat="1" applyFont="1" applyFill="1" applyBorder="1" applyAlignment="1">
      <alignment horizontal="center" vertical="center" wrapText="1"/>
    </xf>
    <xf numFmtId="0" fontId="3" fillId="2" borderId="25" xfId="0" applyFont="1" applyFill="1" applyBorder="1" applyAlignment="1">
      <alignment horizontal="left" vertical="top" wrapText="1"/>
    </xf>
    <xf numFmtId="0" fontId="3" fillId="5" borderId="30"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14" xfId="0" applyFont="1" applyFill="1" applyBorder="1" applyAlignment="1">
      <alignment horizontal="left" vertical="center"/>
    </xf>
    <xf numFmtId="2" fontId="3" fillId="2" borderId="2" xfId="0" applyNumberFormat="1" applyFont="1" applyFill="1" applyBorder="1" applyAlignment="1">
      <alignment horizontal="center" vertical="center" wrapText="1"/>
    </xf>
    <xf numFmtId="0" fontId="3" fillId="2" borderId="14" xfId="0" applyFont="1" applyFill="1" applyBorder="1" applyAlignment="1">
      <alignment horizontal="left" vertical="center" wrapText="1"/>
    </xf>
    <xf numFmtId="167"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3" fillId="5" borderId="15"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xf>
    <xf numFmtId="2" fontId="3" fillId="2" borderId="23" xfId="0" applyNumberFormat="1" applyFont="1" applyFill="1" applyBorder="1" applyAlignment="1">
      <alignment horizontal="center" vertical="center" wrapText="1"/>
    </xf>
    <xf numFmtId="0" fontId="3" fillId="2" borderId="16" xfId="0" applyFont="1" applyFill="1" applyBorder="1" applyAlignment="1">
      <alignment horizontal="left" vertical="center" wrapText="1"/>
    </xf>
    <xf numFmtId="167" fontId="3" fillId="2" borderId="17" xfId="0" applyNumberFormat="1" applyFont="1" applyFill="1" applyBorder="1" applyAlignment="1">
      <alignment horizontal="center" vertical="center"/>
    </xf>
    <xf numFmtId="2" fontId="3" fillId="2" borderId="17" xfId="0" applyNumberFormat="1" applyFont="1" applyFill="1" applyBorder="1" applyAlignment="1">
      <alignment horizontal="center" vertical="center" wrapText="1"/>
    </xf>
    <xf numFmtId="0" fontId="3" fillId="2" borderId="23" xfId="0" applyFont="1" applyFill="1" applyBorder="1" applyAlignment="1">
      <alignment horizontal="left" vertical="top" wrapText="1"/>
    </xf>
    <xf numFmtId="0" fontId="3" fillId="5" borderId="20" xfId="0" applyFont="1" applyFill="1" applyBorder="1" applyAlignment="1">
      <alignment horizontal="left" vertical="center"/>
    </xf>
    <xf numFmtId="0" fontId="34" fillId="3" borderId="1" xfId="0" applyFont="1" applyFill="1" applyBorder="1" applyAlignment="1">
      <alignment horizontal="left" vertical="center" wrapText="1"/>
    </xf>
    <xf numFmtId="165" fontId="34" fillId="0" borderId="1" xfId="0" applyNumberFormat="1" applyFont="1" applyBorder="1" applyAlignment="1">
      <alignment horizontal="center" vertical="center"/>
    </xf>
    <xf numFmtId="0" fontId="34" fillId="0" borderId="1" xfId="0" applyFont="1" applyBorder="1" applyAlignment="1">
      <alignment horizontal="left" vertical="center" wrapText="1"/>
    </xf>
    <xf numFmtId="166" fontId="34" fillId="0" borderId="1" xfId="0" applyNumberFormat="1" applyFont="1" applyBorder="1" applyAlignment="1">
      <alignment horizontal="center" vertical="center"/>
    </xf>
    <xf numFmtId="171" fontId="34" fillId="0" borderId="1" xfId="0" applyNumberFormat="1" applyFont="1" applyBorder="1" applyAlignment="1">
      <alignment horizontal="center" vertical="center"/>
    </xf>
    <xf numFmtId="165" fontId="34" fillId="0" borderId="15" xfId="0" applyNumberFormat="1" applyFont="1" applyBorder="1" applyAlignment="1">
      <alignment horizontal="center" vertical="center"/>
    </xf>
    <xf numFmtId="0" fontId="34" fillId="0" borderId="1" xfId="0" applyFont="1" applyBorder="1" applyAlignment="1">
      <alignment horizontal="left" vertical="center"/>
    </xf>
    <xf numFmtId="0" fontId="1" fillId="4" borderId="45" xfId="0" applyFont="1" applyFill="1" applyBorder="1" applyAlignment="1">
      <alignment horizontal="left" vertical="top" wrapText="1"/>
    </xf>
    <xf numFmtId="0" fontId="1" fillId="4" borderId="46" xfId="0" applyFont="1" applyFill="1" applyBorder="1" applyAlignment="1">
      <alignment horizontal="left" vertical="top" wrapText="1"/>
    </xf>
    <xf numFmtId="0" fontId="23" fillId="3" borderId="22" xfId="0" applyFont="1" applyFill="1" applyBorder="1" applyAlignment="1">
      <alignment horizontal="center" vertical="center"/>
    </xf>
    <xf numFmtId="0" fontId="23" fillId="3" borderId="24" xfId="0" applyFont="1" applyFill="1" applyBorder="1" applyAlignment="1">
      <alignment horizontal="left" vertical="center" wrapText="1"/>
    </xf>
    <xf numFmtId="0" fontId="23" fillId="3" borderId="24" xfId="0" applyFont="1" applyFill="1" applyBorder="1" applyAlignment="1">
      <alignment horizontal="center" vertical="center"/>
    </xf>
    <xf numFmtId="4" fontId="23" fillId="3" borderId="24" xfId="0" applyNumberFormat="1" applyFont="1" applyFill="1" applyBorder="1" applyAlignment="1">
      <alignment horizontal="center" vertical="center"/>
    </xf>
    <xf numFmtId="0" fontId="23" fillId="3" borderId="24" xfId="0" applyFont="1" applyFill="1" applyBorder="1" applyAlignment="1">
      <alignment horizontal="center" vertical="center" wrapText="1"/>
    </xf>
    <xf numFmtId="165" fontId="23" fillId="3" borderId="24" xfId="0" applyNumberFormat="1" applyFont="1" applyFill="1" applyBorder="1" applyAlignment="1">
      <alignment horizontal="center" vertical="center" wrapText="1"/>
    </xf>
    <xf numFmtId="168" fontId="23" fillId="3" borderId="24" xfId="0" applyNumberFormat="1" applyFont="1" applyFill="1" applyBorder="1" applyAlignment="1">
      <alignment horizontal="center" vertical="center" wrapText="1"/>
    </xf>
    <xf numFmtId="171" fontId="23" fillId="3" borderId="24" xfId="0" applyNumberFormat="1" applyFont="1" applyFill="1" applyBorder="1" applyAlignment="1">
      <alignment horizontal="center" vertical="center"/>
    </xf>
    <xf numFmtId="0" fontId="1" fillId="4" borderId="47" xfId="0" applyFont="1" applyFill="1" applyBorder="1" applyAlignment="1">
      <alignment horizontal="left" vertical="top" wrapText="1"/>
    </xf>
    <xf numFmtId="165" fontId="23" fillId="3" borderId="30" xfId="0" applyNumberFormat="1" applyFont="1" applyFill="1" applyBorder="1" applyAlignment="1">
      <alignment horizontal="center" vertical="center"/>
    </xf>
    <xf numFmtId="165" fontId="23" fillId="3" borderId="15" xfId="0" applyNumberFormat="1" applyFont="1" applyFill="1" applyBorder="1" applyAlignment="1">
      <alignment horizontal="center" vertical="center"/>
    </xf>
    <xf numFmtId="0" fontId="31" fillId="0" borderId="1" xfId="0" applyFont="1" applyBorder="1" applyAlignment="1">
      <alignment horizontal="left" vertical="center" wrapText="1"/>
    </xf>
    <xf numFmtId="0" fontId="0" fillId="0" borderId="1" xfId="0" applyBorder="1" applyAlignment="1">
      <alignment horizontal="left" vertical="center" wrapText="1"/>
    </xf>
    <xf numFmtId="0" fontId="28" fillId="0" borderId="38" xfId="1" applyFont="1" applyBorder="1" applyAlignment="1">
      <alignment horizontal="left" vertical="center" wrapText="1"/>
    </xf>
    <xf numFmtId="0" fontId="28" fillId="0" borderId="39" xfId="1" applyFont="1" applyBorder="1" applyAlignment="1">
      <alignment horizontal="left" vertical="center" wrapText="1"/>
    </xf>
    <xf numFmtId="0" fontId="28" fillId="0" borderId="24" xfId="1" applyFont="1" applyBorder="1" applyAlignment="1">
      <alignment horizontal="left" vertical="center" wrapText="1"/>
    </xf>
    <xf numFmtId="0" fontId="28" fillId="0" borderId="40" xfId="1" applyFont="1" applyBorder="1" applyAlignment="1">
      <alignment horizontal="left" vertical="center" wrapText="1"/>
    </xf>
    <xf numFmtId="0" fontId="28" fillId="0" borderId="25" xfId="1" applyFont="1" applyBorder="1" applyAlignment="1">
      <alignment horizontal="left" vertical="center" wrapText="1"/>
    </xf>
    <xf numFmtId="0" fontId="20" fillId="0" borderId="0" xfId="0" applyFont="1" applyAlignment="1">
      <alignment horizontal="center" vertical="center" textRotation="90"/>
    </xf>
    <xf numFmtId="0" fontId="3" fillId="0" borderId="1" xfId="0" applyFont="1" applyBorder="1" applyAlignment="1">
      <alignment horizontal="left"/>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3" fillId="0" borderId="0" xfId="0" applyFont="1" applyAlignment="1">
      <alignment horizontal="left"/>
    </xf>
    <xf numFmtId="0" fontId="1" fillId="0" borderId="0" xfId="0" applyFont="1" applyAlignment="1">
      <alignment horizontal="left"/>
    </xf>
    <xf numFmtId="14" fontId="3" fillId="2" borderId="2" xfId="0" applyNumberFormat="1" applyFont="1" applyFill="1" applyBorder="1" applyAlignment="1" applyProtection="1">
      <alignment horizontal="left"/>
      <protection locked="0"/>
    </xf>
    <xf numFmtId="14" fontId="3" fillId="2" borderId="3" xfId="0" applyNumberFormat="1" applyFont="1" applyFill="1" applyBorder="1" applyAlignment="1" applyProtection="1">
      <alignment horizontal="left"/>
      <protection locked="0"/>
    </xf>
    <xf numFmtId="0" fontId="3" fillId="0" borderId="2" xfId="0" applyFont="1" applyBorder="1" applyAlignment="1">
      <alignment horizontal="left"/>
    </xf>
    <xf numFmtId="0" fontId="17" fillId="0" borderId="0" xfId="0" applyFont="1" applyAlignment="1">
      <alignment horizontal="center" vertical="center" textRotation="90" wrapText="1"/>
    </xf>
    <xf numFmtId="0" fontId="11" fillId="0" borderId="0" xfId="0" applyFont="1" applyAlignment="1">
      <alignment horizontal="center" vertical="top" wrapText="1"/>
    </xf>
    <xf numFmtId="0" fontId="9" fillId="0" borderId="0" xfId="0" applyFont="1" applyAlignment="1">
      <alignment horizontal="center" vertical="top" wrapText="1"/>
    </xf>
  </cellXfs>
  <cellStyles count="3">
    <cellStyle name="Normal 2" xfId="1" xr:uid="{15A1EA81-E49E-4285-8164-A19D7293CAE1}"/>
    <cellStyle name="Normal 3" xfId="2" xr:uid="{0CC27610-46B7-4E10-916A-8AEBAE7EF75F}"/>
    <cellStyle name="Standard" xfId="0" builtinId="0"/>
  </cellStyles>
  <dxfs count="14">
    <dxf>
      <font>
        <color theme="0"/>
      </font>
      <fill>
        <patternFill>
          <bgColor theme="0"/>
        </patternFill>
      </fill>
      <border>
        <left/>
        <right/>
        <top/>
        <bottom/>
        <vertical/>
        <horizontal/>
      </border>
    </dxf>
    <dxf>
      <border>
        <left style="thin">
          <color auto="1"/>
        </left>
        <vertical/>
        <horizontal/>
      </border>
    </dxf>
    <dxf>
      <font>
        <color theme="0"/>
      </font>
      <fill>
        <patternFill>
          <bgColor theme="0"/>
        </patternFill>
      </fill>
      <border>
        <left/>
        <right/>
        <top/>
        <bottom/>
      </border>
    </dxf>
    <dxf>
      <font>
        <color rgb="FFC00000"/>
      </font>
    </dxf>
    <dxf>
      <font>
        <color rgb="FFC00000"/>
      </font>
    </dxf>
    <dxf>
      <fill>
        <patternFill>
          <bgColor rgb="FFC00000"/>
        </patternFill>
      </fill>
    </dxf>
    <dxf>
      <fill>
        <patternFill>
          <bgColor rgb="FFC00000"/>
        </patternFill>
      </fill>
    </dxf>
    <dxf>
      <font>
        <color auto="1"/>
      </font>
      <fill>
        <patternFill>
          <bgColor rgb="FF889D73"/>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Aptos Narrow"/>
        <family val="2"/>
        <scheme val="minor"/>
      </font>
    </dxf>
  </dxfs>
  <tableStyles count="0" defaultTableStyle="TableStyleMedium2" defaultPivotStyle="PivotStyleLight16"/>
  <colors>
    <mruColors>
      <color rgb="FF889D73"/>
      <color rgb="FFBFBFB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137160</xdr:rowOff>
    </xdr:from>
    <xdr:to>
      <xdr:col>1</xdr:col>
      <xdr:colOff>441960</xdr:colOff>
      <xdr:row>13</xdr:row>
      <xdr:rowOff>160020</xdr:rowOff>
    </xdr:to>
    <xdr:sp macro="" textlink="">
      <xdr:nvSpPr>
        <xdr:cNvPr id="2" name="Arrow: Down 1">
          <a:extLst>
            <a:ext uri="{FF2B5EF4-FFF2-40B4-BE49-F238E27FC236}">
              <a16:creationId xmlns:a16="http://schemas.microsoft.com/office/drawing/2014/main" id="{6492D3E6-1184-E39F-B514-146461C63B69}"/>
            </a:ext>
          </a:extLst>
        </xdr:cNvPr>
        <xdr:cNvSpPr/>
      </xdr:nvSpPr>
      <xdr:spPr>
        <a:xfrm>
          <a:off x="647700" y="1196340"/>
          <a:ext cx="403860" cy="276606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Data/01-carboneer/carboneer%20GmbH/carboneer%20-%20Dokumente/projekte/23017-carboneer-cbam-akquise-material/07-literatur-quellen/cbam-resources-ec/download/202406/CBAM%20Communication%20template%20for%20installations_en_071123.xlsx" TargetMode="External"/><Relationship Id="rId2" Type="http://schemas.microsoft.com/office/2019/04/relationships/externalLinkLongPath" Target="file:///C:/Data/01-carboneer/carboneer%20GmbH/carboneer%20-%20Dokumente/projekte/23017-carboneer-cbam-akquise-material/07-literatur-quellen/cbam-resources-ec/download/202406/CBAM%20Communication%20template%20for%20installations_en_071123.xlsx?C72C3713" TargetMode="External"/><Relationship Id="rId1" Type="http://schemas.openxmlformats.org/officeDocument/2006/relationships/externalLinkPath" Target="file:///C72C3713/CBAM%20Communication%20template%20for%20installations_en_07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_Versions"/>
      <sheetName val="a_Contents"/>
      <sheetName val="b_Guidelines&amp;Conditions"/>
      <sheetName val="c_CodeLists"/>
      <sheetName val="A_InstData"/>
      <sheetName val="B_EmInst"/>
      <sheetName val="C_Emissions&amp;Energy"/>
      <sheetName val="D_Processes"/>
      <sheetName val="E_PurchPrec"/>
      <sheetName val="F_Tools"/>
      <sheetName val="G_FurtherGuidance"/>
      <sheetName val="Summary_Processes"/>
      <sheetName val="Summary_Products"/>
      <sheetName val="Summary_Communication"/>
      <sheetName val="InputOutput"/>
      <sheetName val="Parameters_Constants"/>
      <sheetName val="Parameters_CNCodes"/>
      <sheetName val="Translation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3">
          <cell r="B73" t="str">
            <v>Please click on this link if you want to go back to the relevant section for data entry.</v>
          </cell>
        </row>
        <row r="74">
          <cell r="B74" t="str">
            <v>Please click on this link to go to the "tool for calculation of the carbon price due".</v>
          </cell>
        </row>
        <row r="75">
          <cell r="B75" t="str">
            <v>Please click on this link to go to the "CHP Tool for attributing emissions between heat and electricity".</v>
          </cell>
        </row>
      </sheetData>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178C1E-AB09-4CE9-9759-4883DBA2B572}" name="Table65" displayName="Table65" ref="Y2:AA260" totalsRowShown="0" headerRowDxfId="13" dataDxfId="12" headerRowCellStyle="Normal 3">
  <tableColumns count="3">
    <tableColumn id="1" xr3:uid="{08AC1C7B-51CA-45A7-9919-1B80DCE0B3BB}" name="Country Code" dataDxfId="11"/>
    <tableColumn id="2" xr3:uid="{3B9CD8AF-99A4-4DB1-AF81-B7063473BD45}" name="Description (English)" dataDxfId="10"/>
    <tableColumn id="3" xr3:uid="{A6B31B3F-B22C-48C3-BE63-0BC1D495B374}" name="Column1" dataDxfId="9"/>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A9FB-A38F-4045-9F6F-D15F1E2C3059}">
  <sheetPr codeName="Sheet1"/>
  <dimension ref="B1:C17"/>
  <sheetViews>
    <sheetView showGridLines="0" workbookViewId="0">
      <selection activeCell="B11" sqref="B11"/>
    </sheetView>
  </sheetViews>
  <sheetFormatPr baseColWidth="10" defaultColWidth="8.83203125" defaultRowHeight="15" x14ac:dyDescent="0.2"/>
  <cols>
    <col min="1" max="1" width="4.6640625" customWidth="1"/>
    <col min="2" max="2" width="96.83203125" customWidth="1"/>
    <col min="3" max="3" width="10.1640625" bestFit="1" customWidth="1"/>
  </cols>
  <sheetData>
    <row r="1" spans="2:3" ht="16" thickBot="1" x14ac:dyDescent="0.25"/>
    <row r="2" spans="2:3" ht="22" x14ac:dyDescent="0.3">
      <c r="B2" s="190" t="s">
        <v>2708</v>
      </c>
    </row>
    <row r="3" spans="2:3" x14ac:dyDescent="0.2">
      <c r="B3" s="191" t="s">
        <v>1115</v>
      </c>
    </row>
    <row r="4" spans="2:3" x14ac:dyDescent="0.2">
      <c r="B4" s="191" t="s">
        <v>2885</v>
      </c>
      <c r="C4" s="31"/>
    </row>
    <row r="5" spans="2:3" x14ac:dyDescent="0.2">
      <c r="B5" s="191" t="s">
        <v>2884</v>
      </c>
      <c r="C5" s="32"/>
    </row>
    <row r="6" spans="2:3" x14ac:dyDescent="0.2">
      <c r="B6" s="191"/>
    </row>
    <row r="7" spans="2:3" x14ac:dyDescent="0.2">
      <c r="B7" s="192" t="s">
        <v>1116</v>
      </c>
    </row>
    <row r="8" spans="2:3" ht="32" x14ac:dyDescent="0.2">
      <c r="B8" s="193" t="s">
        <v>2709</v>
      </c>
    </row>
    <row r="9" spans="2:3" x14ac:dyDescent="0.2">
      <c r="B9" s="191"/>
    </row>
    <row r="10" spans="2:3" x14ac:dyDescent="0.2">
      <c r="B10" s="192" t="s">
        <v>1117</v>
      </c>
    </row>
    <row r="11" spans="2:3" ht="193.25" customHeight="1" x14ac:dyDescent="0.2">
      <c r="B11" s="194" t="s">
        <v>2886</v>
      </c>
    </row>
    <row r="12" spans="2:3" x14ac:dyDescent="0.2">
      <c r="B12" s="191"/>
    </row>
    <row r="13" spans="2:3" x14ac:dyDescent="0.2">
      <c r="B13" s="192" t="s">
        <v>1118</v>
      </c>
    </row>
    <row r="14" spans="2:3" ht="192" x14ac:dyDescent="0.2">
      <c r="B14" s="193" t="s">
        <v>2887</v>
      </c>
    </row>
    <row r="15" spans="2:3" x14ac:dyDescent="0.2">
      <c r="B15" s="191"/>
    </row>
    <row r="16" spans="2:3" x14ac:dyDescent="0.2">
      <c r="B16" s="192" t="s">
        <v>1119</v>
      </c>
    </row>
    <row r="17" spans="2:2" ht="16" thickBot="1" x14ac:dyDescent="0.25">
      <c r="B17" s="195" t="s">
        <v>2710</v>
      </c>
    </row>
  </sheetData>
  <sheetProtection algorithmName="SHA-512" hashValue="vQbYfrnoaK4yQZoeyNcvKIZPlDvz5+gywPV8GewKHK6J8rbmYZH6kUSnDZlCJPy9gENN6bje5nFjhCPvSgRYaA==" saltValue="VZycoTDUfn1fu49cm4yEy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97B-FC62-49A3-9304-240A7D594D25}">
  <dimension ref="B1:K65"/>
  <sheetViews>
    <sheetView showGridLines="0" topLeftCell="A43" zoomScale="85" zoomScaleNormal="85" workbookViewId="0">
      <selection activeCell="D48" sqref="D48"/>
    </sheetView>
  </sheetViews>
  <sheetFormatPr baseColWidth="10" defaultColWidth="8.83203125" defaultRowHeight="15" x14ac:dyDescent="0.2"/>
  <cols>
    <col min="1" max="1" width="6" customWidth="1"/>
    <col min="2" max="2" width="11" style="24" customWidth="1"/>
    <col min="3" max="3" width="29.33203125" style="167" customWidth="1"/>
    <col min="4" max="4" width="39.33203125" style="167" customWidth="1"/>
    <col min="5" max="5" width="114.1640625" style="168" customWidth="1"/>
    <col min="6" max="6" width="52.1640625" style="169" customWidth="1"/>
  </cols>
  <sheetData>
    <row r="1" spans="2:6" ht="16" thickBot="1" x14ac:dyDescent="0.25"/>
    <row r="2" spans="2:6" ht="34" x14ac:dyDescent="0.2">
      <c r="B2" s="170" t="s">
        <v>209</v>
      </c>
      <c r="C2" s="171" t="s">
        <v>492</v>
      </c>
      <c r="D2" s="171" t="s">
        <v>2747</v>
      </c>
      <c r="E2" s="171" t="s">
        <v>2748</v>
      </c>
      <c r="F2" s="172" t="s">
        <v>2749</v>
      </c>
    </row>
    <row r="3" spans="2:6" ht="62.5" customHeight="1" x14ac:dyDescent="0.2">
      <c r="B3" s="173" t="s">
        <v>0</v>
      </c>
      <c r="C3" s="174" t="s">
        <v>1</v>
      </c>
      <c r="D3" s="175" t="s">
        <v>2750</v>
      </c>
      <c r="E3" s="176" t="s">
        <v>2751</v>
      </c>
      <c r="F3" s="177"/>
    </row>
    <row r="4" spans="2:6" ht="17" x14ac:dyDescent="0.2">
      <c r="B4" s="178" t="s">
        <v>3</v>
      </c>
      <c r="C4" s="179" t="s">
        <v>2752</v>
      </c>
      <c r="D4" s="175" t="s">
        <v>2753</v>
      </c>
      <c r="E4" s="176" t="s">
        <v>2754</v>
      </c>
      <c r="F4" s="177"/>
    </row>
    <row r="5" spans="2:6" ht="17" x14ac:dyDescent="0.2">
      <c r="B5" s="178" t="s">
        <v>4</v>
      </c>
      <c r="C5" s="179" t="s">
        <v>2755</v>
      </c>
      <c r="D5" s="260" t="s">
        <v>2756</v>
      </c>
      <c r="E5" s="176" t="s">
        <v>2757</v>
      </c>
      <c r="F5" s="177"/>
    </row>
    <row r="6" spans="2:6" ht="17" x14ac:dyDescent="0.2">
      <c r="B6" s="178" t="s">
        <v>5</v>
      </c>
      <c r="C6" s="179" t="s">
        <v>2758</v>
      </c>
      <c r="D6" s="261"/>
      <c r="E6" s="176" t="s">
        <v>2759</v>
      </c>
      <c r="F6" s="177"/>
    </row>
    <row r="7" spans="2:6" ht="17" x14ac:dyDescent="0.2">
      <c r="B7" s="178" t="s">
        <v>6</v>
      </c>
      <c r="C7" s="179" t="s">
        <v>2760</v>
      </c>
      <c r="D7" s="261"/>
      <c r="E7" s="176" t="s">
        <v>2761</v>
      </c>
      <c r="F7" s="177"/>
    </row>
    <row r="8" spans="2:6" ht="17" x14ac:dyDescent="0.2">
      <c r="B8" s="178" t="s">
        <v>7</v>
      </c>
      <c r="C8" s="179" t="s">
        <v>2762</v>
      </c>
      <c r="D8" s="261"/>
      <c r="E8" s="176" t="s">
        <v>2763</v>
      </c>
      <c r="F8" s="177"/>
    </row>
    <row r="9" spans="2:6" ht="17" x14ac:dyDescent="0.2">
      <c r="B9" s="178" t="s">
        <v>8</v>
      </c>
      <c r="C9" s="179" t="s">
        <v>2764</v>
      </c>
      <c r="D9" s="262"/>
      <c r="E9" s="176" t="s">
        <v>2765</v>
      </c>
      <c r="F9" s="177"/>
    </row>
    <row r="10" spans="2:6" ht="31.25" customHeight="1" x14ac:dyDescent="0.2">
      <c r="B10" s="178" t="s">
        <v>10</v>
      </c>
      <c r="C10" s="179" t="s">
        <v>2766</v>
      </c>
      <c r="D10" s="260" t="s">
        <v>2767</v>
      </c>
      <c r="E10" s="176" t="s">
        <v>2768</v>
      </c>
      <c r="F10" s="177"/>
    </row>
    <row r="11" spans="2:6" ht="17" x14ac:dyDescent="0.2">
      <c r="B11" s="178" t="s">
        <v>11</v>
      </c>
      <c r="C11" s="179" t="s">
        <v>2769</v>
      </c>
      <c r="D11" s="261"/>
      <c r="E11" s="176" t="s">
        <v>2770</v>
      </c>
      <c r="F11" s="177"/>
    </row>
    <row r="12" spans="2:6" ht="31.75" customHeight="1" x14ac:dyDescent="0.2">
      <c r="B12" s="178" t="s">
        <v>12</v>
      </c>
      <c r="C12" s="179" t="s">
        <v>2771</v>
      </c>
      <c r="D12" s="262"/>
      <c r="E12" s="176" t="s">
        <v>2772</v>
      </c>
      <c r="F12" s="177"/>
    </row>
    <row r="13" spans="2:6" ht="72.5" customHeight="1" x14ac:dyDescent="0.2">
      <c r="B13" s="173" t="s">
        <v>13</v>
      </c>
      <c r="C13" s="174" t="s">
        <v>14</v>
      </c>
      <c r="D13" s="175" t="s">
        <v>2773</v>
      </c>
      <c r="E13" s="176" t="s">
        <v>2774</v>
      </c>
      <c r="F13" s="177"/>
    </row>
    <row r="14" spans="2:6" ht="17" x14ac:dyDescent="0.2">
      <c r="B14" s="178" t="s">
        <v>15</v>
      </c>
      <c r="C14" s="179" t="s">
        <v>2752</v>
      </c>
      <c r="D14" s="175" t="s">
        <v>2753</v>
      </c>
      <c r="E14" s="176" t="s">
        <v>2775</v>
      </c>
      <c r="F14" s="177"/>
    </row>
    <row r="15" spans="2:6" ht="17" x14ac:dyDescent="0.2">
      <c r="B15" s="178" t="s">
        <v>17</v>
      </c>
      <c r="C15" s="179" t="s">
        <v>2755</v>
      </c>
      <c r="D15" s="260" t="s">
        <v>2756</v>
      </c>
      <c r="E15" s="176" t="s">
        <v>2776</v>
      </c>
      <c r="F15" s="177"/>
    </row>
    <row r="16" spans="2:6" ht="17" x14ac:dyDescent="0.2">
      <c r="B16" s="178" t="s">
        <v>19</v>
      </c>
      <c r="C16" s="179" t="s">
        <v>2758</v>
      </c>
      <c r="D16" s="261"/>
      <c r="E16" s="176" t="s">
        <v>2777</v>
      </c>
      <c r="F16" s="177"/>
    </row>
    <row r="17" spans="2:6" ht="17" x14ac:dyDescent="0.2">
      <c r="B17" s="178" t="s">
        <v>21</v>
      </c>
      <c r="C17" s="179" t="s">
        <v>2760</v>
      </c>
      <c r="D17" s="261"/>
      <c r="E17" s="176" t="s">
        <v>2778</v>
      </c>
      <c r="F17" s="177"/>
    </row>
    <row r="18" spans="2:6" ht="17" x14ac:dyDescent="0.2">
      <c r="B18" s="178" t="s">
        <v>22</v>
      </c>
      <c r="C18" s="179" t="s">
        <v>2762</v>
      </c>
      <c r="D18" s="261"/>
      <c r="E18" s="176" t="s">
        <v>2779</v>
      </c>
      <c r="F18" s="177"/>
    </row>
    <row r="19" spans="2:6" ht="17" x14ac:dyDescent="0.2">
      <c r="B19" s="178" t="s">
        <v>23</v>
      </c>
      <c r="C19" s="179" t="s">
        <v>2764</v>
      </c>
      <c r="D19" s="262"/>
      <c r="E19" s="176" t="s">
        <v>2780</v>
      </c>
      <c r="F19" s="177"/>
    </row>
    <row r="20" spans="2:6" ht="31.75" customHeight="1" x14ac:dyDescent="0.2">
      <c r="B20" s="178" t="s">
        <v>27</v>
      </c>
      <c r="C20" s="179" t="s">
        <v>2766</v>
      </c>
      <c r="D20" s="260" t="s">
        <v>2767</v>
      </c>
      <c r="E20" s="176" t="s">
        <v>2781</v>
      </c>
      <c r="F20" s="177"/>
    </row>
    <row r="21" spans="2:6" ht="17" x14ac:dyDescent="0.2">
      <c r="B21" s="178" t="s">
        <v>29</v>
      </c>
      <c r="C21" s="179" t="s">
        <v>2769</v>
      </c>
      <c r="D21" s="261"/>
      <c r="E21" s="176" t="s">
        <v>2782</v>
      </c>
      <c r="F21" s="177"/>
    </row>
    <row r="22" spans="2:6" ht="32.5" customHeight="1" x14ac:dyDescent="0.2">
      <c r="B22" s="178" t="s">
        <v>31</v>
      </c>
      <c r="C22" s="179" t="s">
        <v>2771</v>
      </c>
      <c r="D22" s="262"/>
      <c r="E22" s="176" t="s">
        <v>2783</v>
      </c>
      <c r="F22" s="177"/>
    </row>
    <row r="23" spans="2:6" ht="17" x14ac:dyDescent="0.2">
      <c r="B23" s="173" t="s">
        <v>33</v>
      </c>
      <c r="C23" s="174" t="s">
        <v>947</v>
      </c>
      <c r="D23" s="175"/>
      <c r="E23" s="176"/>
      <c r="F23" s="177"/>
    </row>
    <row r="24" spans="2:6" ht="74.5" customHeight="1" x14ac:dyDescent="0.2">
      <c r="B24" s="181" t="s">
        <v>35</v>
      </c>
      <c r="C24" s="179" t="s">
        <v>43</v>
      </c>
      <c r="D24" s="260" t="s">
        <v>2784</v>
      </c>
      <c r="E24" s="263" t="s">
        <v>2785</v>
      </c>
      <c r="F24" s="258" t="s">
        <v>2786</v>
      </c>
    </row>
    <row r="25" spans="2:6" ht="74.5" customHeight="1" x14ac:dyDescent="0.2">
      <c r="B25" s="181" t="s">
        <v>36</v>
      </c>
      <c r="C25" s="179" t="s">
        <v>44</v>
      </c>
      <c r="D25" s="262"/>
      <c r="E25" s="264"/>
      <c r="F25" s="258"/>
    </row>
    <row r="26" spans="2:6" ht="17" x14ac:dyDescent="0.2">
      <c r="B26" s="173" t="s">
        <v>37</v>
      </c>
      <c r="C26" s="174" t="s">
        <v>2787</v>
      </c>
      <c r="D26" s="175"/>
      <c r="E26" s="176"/>
      <c r="F26" s="177"/>
    </row>
    <row r="27" spans="2:6" ht="30" x14ac:dyDescent="0.2">
      <c r="B27" s="181" t="s">
        <v>38</v>
      </c>
      <c r="C27" s="179" t="s">
        <v>1112</v>
      </c>
      <c r="D27" s="175" t="s">
        <v>2788</v>
      </c>
      <c r="E27" s="176"/>
      <c r="F27" s="177"/>
    </row>
    <row r="28" spans="2:6" ht="34" x14ac:dyDescent="0.2">
      <c r="B28" s="173" t="s">
        <v>1111</v>
      </c>
      <c r="C28" s="174" t="s">
        <v>2789</v>
      </c>
      <c r="D28" s="175"/>
      <c r="E28" s="176"/>
      <c r="F28" s="177"/>
    </row>
    <row r="29" spans="2:6" ht="45.5" customHeight="1" x14ac:dyDescent="0.2">
      <c r="B29" s="178" t="s">
        <v>1121</v>
      </c>
      <c r="C29" s="179" t="s">
        <v>2790</v>
      </c>
      <c r="D29" s="175" t="s">
        <v>2791</v>
      </c>
      <c r="E29" s="176" t="s">
        <v>2792</v>
      </c>
      <c r="F29" s="177" t="s">
        <v>2793</v>
      </c>
    </row>
    <row r="30" spans="2:6" ht="37.25" customHeight="1" x14ac:dyDescent="0.2">
      <c r="B30" s="178" t="s">
        <v>1122</v>
      </c>
      <c r="C30" s="179" t="s">
        <v>2794</v>
      </c>
      <c r="D30" s="175" t="s">
        <v>2795</v>
      </c>
      <c r="E30" s="176" t="s">
        <v>2796</v>
      </c>
      <c r="F30" s="177"/>
    </row>
    <row r="31" spans="2:6" ht="17" x14ac:dyDescent="0.2">
      <c r="B31" s="178" t="s">
        <v>1123</v>
      </c>
      <c r="C31" s="179" t="s">
        <v>2797</v>
      </c>
      <c r="D31" s="175" t="s">
        <v>2798</v>
      </c>
      <c r="E31" s="176" t="s">
        <v>2799</v>
      </c>
      <c r="F31" s="177"/>
    </row>
    <row r="32" spans="2:6" ht="67.25" customHeight="1" x14ac:dyDescent="0.2">
      <c r="B32" s="178" t="s">
        <v>1124</v>
      </c>
      <c r="C32" s="179" t="s">
        <v>2800</v>
      </c>
      <c r="D32" s="175" t="s">
        <v>2801</v>
      </c>
      <c r="E32" s="183" t="s">
        <v>2802</v>
      </c>
      <c r="F32" s="177"/>
    </row>
    <row r="33" spans="2:11" ht="79.25" customHeight="1" x14ac:dyDescent="0.2">
      <c r="B33" s="178" t="s">
        <v>1125</v>
      </c>
      <c r="C33" s="179" t="s">
        <v>2803</v>
      </c>
      <c r="D33" s="175" t="s">
        <v>2804</v>
      </c>
      <c r="E33" s="176" t="s">
        <v>2805</v>
      </c>
      <c r="F33" s="177"/>
    </row>
    <row r="34" spans="2:11" ht="83.5" customHeight="1" x14ac:dyDescent="0.2">
      <c r="B34" s="178" t="s">
        <v>1126</v>
      </c>
      <c r="C34" s="179" t="s">
        <v>2806</v>
      </c>
      <c r="D34" s="175" t="s">
        <v>2807</v>
      </c>
      <c r="E34" s="176" t="s">
        <v>2808</v>
      </c>
      <c r="F34" s="177"/>
    </row>
    <row r="35" spans="2:11" ht="108" customHeight="1" x14ac:dyDescent="0.2">
      <c r="B35" s="178" t="s">
        <v>1127</v>
      </c>
      <c r="C35" s="179" t="s">
        <v>2809</v>
      </c>
      <c r="D35" s="175" t="s">
        <v>2810</v>
      </c>
      <c r="E35" s="183" t="s">
        <v>2811</v>
      </c>
      <c r="F35" s="177"/>
    </row>
    <row r="36" spans="2:11" ht="106.75" customHeight="1" x14ac:dyDescent="0.2">
      <c r="B36" s="178" t="s">
        <v>1128</v>
      </c>
      <c r="C36" s="179" t="s">
        <v>501</v>
      </c>
      <c r="D36" s="175" t="s">
        <v>2812</v>
      </c>
      <c r="E36" s="184" t="s">
        <v>2813</v>
      </c>
      <c r="F36" s="177"/>
    </row>
    <row r="37" spans="2:11" ht="33" customHeight="1" x14ac:dyDescent="0.2">
      <c r="B37" s="178" t="s">
        <v>1129</v>
      </c>
      <c r="C37" s="179" t="s">
        <v>40</v>
      </c>
      <c r="D37" s="175" t="s">
        <v>2814</v>
      </c>
      <c r="E37" s="176" t="s">
        <v>2815</v>
      </c>
      <c r="F37" s="177"/>
    </row>
    <row r="38" spans="2:11" ht="45" x14ac:dyDescent="0.2">
      <c r="B38" s="178" t="s">
        <v>1130</v>
      </c>
      <c r="C38" s="185" t="s">
        <v>2816</v>
      </c>
      <c r="D38" s="180" t="s">
        <v>2817</v>
      </c>
      <c r="E38" s="176" t="s">
        <v>2818</v>
      </c>
      <c r="F38" s="177"/>
    </row>
    <row r="39" spans="2:11" ht="77.5" customHeight="1" x14ac:dyDescent="0.2">
      <c r="B39" s="178" t="s">
        <v>1131</v>
      </c>
      <c r="C39" s="179" t="s">
        <v>2819</v>
      </c>
      <c r="D39" s="175" t="s">
        <v>2820</v>
      </c>
      <c r="E39" s="176" t="s">
        <v>2821</v>
      </c>
      <c r="F39" s="182"/>
    </row>
    <row r="40" spans="2:11" ht="64" x14ac:dyDescent="0.2">
      <c r="B40" s="178" t="s">
        <v>1132</v>
      </c>
      <c r="C40" s="179" t="s">
        <v>2822</v>
      </c>
      <c r="D40" s="175" t="s">
        <v>2823</v>
      </c>
      <c r="E40" s="176" t="s">
        <v>2824</v>
      </c>
      <c r="F40" s="177" t="s">
        <v>2825</v>
      </c>
    </row>
    <row r="41" spans="2:11" ht="105.5" customHeight="1" x14ac:dyDescent="0.2">
      <c r="B41" s="178" t="s">
        <v>1133</v>
      </c>
      <c r="C41" s="179" t="s">
        <v>2826</v>
      </c>
      <c r="D41" s="175" t="s">
        <v>2827</v>
      </c>
      <c r="E41" s="183" t="s">
        <v>2828</v>
      </c>
      <c r="F41" s="177"/>
    </row>
    <row r="42" spans="2:11" ht="138" customHeight="1" x14ac:dyDescent="0.2">
      <c r="B42" s="178" t="s">
        <v>1134</v>
      </c>
      <c r="C42" s="179" t="s">
        <v>926</v>
      </c>
      <c r="D42" s="175" t="s">
        <v>2829</v>
      </c>
      <c r="E42" s="183" t="s">
        <v>2830</v>
      </c>
      <c r="F42" s="177"/>
    </row>
    <row r="43" spans="2:11" ht="200.5" customHeight="1" x14ac:dyDescent="0.2">
      <c r="B43" s="178" t="s">
        <v>1135</v>
      </c>
      <c r="C43" s="185" t="s">
        <v>2831</v>
      </c>
      <c r="D43" s="180" t="s">
        <v>2832</v>
      </c>
      <c r="E43" s="186" t="s">
        <v>2833</v>
      </c>
      <c r="F43" s="177"/>
    </row>
    <row r="44" spans="2:11" ht="17" x14ac:dyDescent="0.2">
      <c r="B44" s="173" t="s">
        <v>1136</v>
      </c>
      <c r="C44" s="174" t="s">
        <v>1148</v>
      </c>
      <c r="D44" s="175"/>
      <c r="E44" s="176"/>
      <c r="F44" s="177"/>
    </row>
    <row r="45" spans="2:11" ht="37.25" customHeight="1" x14ac:dyDescent="0.2">
      <c r="B45" s="178" t="s">
        <v>1139</v>
      </c>
      <c r="C45" s="179" t="s">
        <v>2834</v>
      </c>
      <c r="D45" s="175" t="s">
        <v>2835</v>
      </c>
      <c r="E45" s="183" t="s">
        <v>2836</v>
      </c>
      <c r="F45" s="177" t="s">
        <v>2837</v>
      </c>
    </row>
    <row r="46" spans="2:11" ht="60" x14ac:dyDescent="0.2">
      <c r="B46" s="178" t="s">
        <v>1140</v>
      </c>
      <c r="C46" s="179" t="s">
        <v>2838</v>
      </c>
      <c r="D46" s="175" t="s">
        <v>2839</v>
      </c>
      <c r="E46" s="183" t="s">
        <v>2840</v>
      </c>
      <c r="F46" s="177"/>
    </row>
    <row r="47" spans="2:11" ht="45" x14ac:dyDescent="0.2">
      <c r="B47" s="178" t="s">
        <v>1141</v>
      </c>
      <c r="C47" s="179" t="s">
        <v>2841</v>
      </c>
      <c r="D47" s="175" t="s">
        <v>2842</v>
      </c>
      <c r="E47" s="183" t="s">
        <v>2843</v>
      </c>
      <c r="F47" s="177"/>
    </row>
    <row r="48" spans="2:11" ht="60" x14ac:dyDescent="0.2">
      <c r="B48" s="178" t="s">
        <v>1142</v>
      </c>
      <c r="C48" s="179" t="s">
        <v>2844</v>
      </c>
      <c r="D48" s="175" t="s">
        <v>2845</v>
      </c>
      <c r="E48" s="175" t="s">
        <v>2846</v>
      </c>
      <c r="F48" s="175"/>
      <c r="G48" s="175"/>
      <c r="H48" s="175"/>
      <c r="I48" s="175"/>
      <c r="J48" s="175"/>
      <c r="K48" s="175"/>
    </row>
    <row r="49" spans="2:6" ht="45" x14ac:dyDescent="0.2">
      <c r="B49" s="178" t="s">
        <v>1143</v>
      </c>
      <c r="C49" s="179" t="s">
        <v>2847</v>
      </c>
      <c r="D49" s="175" t="s">
        <v>2848</v>
      </c>
      <c r="E49" s="183" t="s">
        <v>2840</v>
      </c>
      <c r="F49" s="177"/>
    </row>
    <row r="50" spans="2:6" ht="48" x14ac:dyDescent="0.2">
      <c r="B50" s="178" t="s">
        <v>1144</v>
      </c>
      <c r="C50" s="179" t="s">
        <v>2849</v>
      </c>
      <c r="D50" s="175" t="s">
        <v>2850</v>
      </c>
      <c r="E50" s="183" t="s">
        <v>2851</v>
      </c>
      <c r="F50" s="177" t="s">
        <v>2852</v>
      </c>
    </row>
    <row r="51" spans="2:6" ht="17" x14ac:dyDescent="0.2">
      <c r="B51" s="173" t="s">
        <v>1138</v>
      </c>
      <c r="C51" s="174" t="s">
        <v>2718</v>
      </c>
      <c r="D51" s="175"/>
      <c r="E51" s="183"/>
      <c r="F51" s="177"/>
    </row>
    <row r="52" spans="2:6" ht="111" customHeight="1" x14ac:dyDescent="0.2">
      <c r="B52" s="178" t="s">
        <v>1145</v>
      </c>
      <c r="C52" s="179" t="s">
        <v>949</v>
      </c>
      <c r="D52" s="175" t="s">
        <v>2853</v>
      </c>
      <c r="E52" s="183" t="s">
        <v>2854</v>
      </c>
      <c r="F52" s="177"/>
    </row>
    <row r="53" spans="2:6" ht="40.25" customHeight="1" x14ac:dyDescent="0.2">
      <c r="B53" s="178" t="s">
        <v>1146</v>
      </c>
      <c r="C53" s="179" t="s">
        <v>2855</v>
      </c>
      <c r="D53" s="175" t="s">
        <v>2856</v>
      </c>
      <c r="E53" s="183" t="s">
        <v>2857</v>
      </c>
      <c r="F53" s="177" t="s">
        <v>2858</v>
      </c>
    </row>
    <row r="54" spans="2:6" ht="34" x14ac:dyDescent="0.2">
      <c r="B54" s="178" t="s">
        <v>1147</v>
      </c>
      <c r="C54" s="179" t="s">
        <v>1093</v>
      </c>
      <c r="D54" s="175" t="s">
        <v>2859</v>
      </c>
      <c r="E54" s="183" t="s">
        <v>2860</v>
      </c>
      <c r="F54" s="177"/>
    </row>
    <row r="55" spans="2:6" ht="17" x14ac:dyDescent="0.2">
      <c r="B55" s="173" t="s">
        <v>2735</v>
      </c>
      <c r="C55" s="174" t="s">
        <v>1137</v>
      </c>
      <c r="D55" s="175"/>
      <c r="E55" s="176"/>
      <c r="F55" s="177"/>
    </row>
    <row r="56" spans="2:6" ht="96" customHeight="1" x14ac:dyDescent="0.2">
      <c r="B56" s="178" t="s">
        <v>2736</v>
      </c>
      <c r="C56" s="179" t="s">
        <v>492</v>
      </c>
      <c r="D56" s="175" t="s">
        <v>2861</v>
      </c>
      <c r="E56" s="183" t="s">
        <v>2862</v>
      </c>
      <c r="F56" s="177" t="s">
        <v>2863</v>
      </c>
    </row>
    <row r="57" spans="2:6" ht="34.25" customHeight="1" x14ac:dyDescent="0.2">
      <c r="B57" s="178" t="s">
        <v>2737</v>
      </c>
      <c r="C57" s="179" t="s">
        <v>2864</v>
      </c>
      <c r="D57" s="175" t="s">
        <v>2865</v>
      </c>
      <c r="E57" s="183" t="s">
        <v>2866</v>
      </c>
      <c r="F57" s="259" t="s">
        <v>2867</v>
      </c>
    </row>
    <row r="58" spans="2:6" ht="35.5" customHeight="1" x14ac:dyDescent="0.2">
      <c r="B58" s="178" t="s">
        <v>2738</v>
      </c>
      <c r="C58" s="179" t="s">
        <v>951</v>
      </c>
      <c r="D58" s="175" t="s">
        <v>2868</v>
      </c>
      <c r="E58" s="183"/>
      <c r="F58" s="259"/>
    </row>
    <row r="59" spans="2:6" ht="52.25" customHeight="1" x14ac:dyDescent="0.2">
      <c r="B59" s="178" t="s">
        <v>2739</v>
      </c>
      <c r="C59" s="179" t="s">
        <v>1093</v>
      </c>
      <c r="D59" s="175" t="s">
        <v>2869</v>
      </c>
      <c r="E59" s="183" t="s">
        <v>2870</v>
      </c>
      <c r="F59" s="259" t="s">
        <v>2871</v>
      </c>
    </row>
    <row r="60" spans="2:6" ht="38.5" customHeight="1" x14ac:dyDescent="0.2">
      <c r="B60" s="178" t="s">
        <v>2740</v>
      </c>
      <c r="C60" s="179" t="s">
        <v>2872</v>
      </c>
      <c r="D60" s="175" t="s">
        <v>2873</v>
      </c>
      <c r="E60" s="183" t="s">
        <v>2874</v>
      </c>
      <c r="F60" s="259"/>
    </row>
    <row r="61" spans="2:6" ht="45" x14ac:dyDescent="0.2">
      <c r="B61" s="178" t="s">
        <v>2741</v>
      </c>
      <c r="C61" s="179" t="s">
        <v>1109</v>
      </c>
      <c r="D61" s="175" t="s">
        <v>2875</v>
      </c>
      <c r="E61" s="183" t="s">
        <v>2876</v>
      </c>
      <c r="F61" s="259"/>
    </row>
    <row r="62" spans="2:6" ht="87.5" customHeight="1" x14ac:dyDescent="0.2">
      <c r="B62" s="178" t="s">
        <v>2742</v>
      </c>
      <c r="C62" s="179" t="s">
        <v>2877</v>
      </c>
      <c r="D62" s="175" t="s">
        <v>2878</v>
      </c>
      <c r="E62" s="183" t="s">
        <v>2879</v>
      </c>
      <c r="F62" s="259" t="s">
        <v>2867</v>
      </c>
    </row>
    <row r="63" spans="2:6" ht="47.5" customHeight="1" x14ac:dyDescent="0.2">
      <c r="B63" s="178" t="s">
        <v>2743</v>
      </c>
      <c r="C63" s="179" t="s">
        <v>2880</v>
      </c>
      <c r="D63" s="175" t="s">
        <v>2881</v>
      </c>
      <c r="E63" s="183" t="s">
        <v>2879</v>
      </c>
      <c r="F63" s="259"/>
    </row>
    <row r="64" spans="2:6" ht="48.5" customHeight="1" x14ac:dyDescent="0.2">
      <c r="B64" s="178" t="s">
        <v>2744</v>
      </c>
      <c r="C64" s="179" t="s">
        <v>2882</v>
      </c>
      <c r="D64" s="175" t="s">
        <v>2823</v>
      </c>
      <c r="E64" s="183" t="s">
        <v>2879</v>
      </c>
      <c r="F64" s="259"/>
    </row>
    <row r="65" spans="2:6" ht="76.75" customHeight="1" thickBot="1" x14ac:dyDescent="0.25">
      <c r="B65" s="178" t="s">
        <v>2745</v>
      </c>
      <c r="C65" s="187" t="s">
        <v>2883</v>
      </c>
      <c r="D65" s="188" t="s">
        <v>2827</v>
      </c>
      <c r="E65" s="189" t="s">
        <v>2879</v>
      </c>
      <c r="F65" s="259"/>
    </row>
  </sheetData>
  <sheetProtection algorithmName="SHA-512" hashValue="3UkxKVCXjneMuTkJkdLlsL0fMHwX7wNzfYaqre9DQzjqAPx8My0jbmLL5PrBgSvD9YalXN9IvBuPdpPmRZv+AQ==" saltValue="2G4M6/PZKiJtbKt/w2MdvQ==" spinCount="100000" sheet="1" objects="1" scenarios="1"/>
  <mergeCells count="10">
    <mergeCell ref="F24:F25"/>
    <mergeCell ref="F57:F58"/>
    <mergeCell ref="F59:F61"/>
    <mergeCell ref="F62:F65"/>
    <mergeCell ref="D5:D9"/>
    <mergeCell ref="D10:D12"/>
    <mergeCell ref="D15:D19"/>
    <mergeCell ref="D20:D22"/>
    <mergeCell ref="D24:D25"/>
    <mergeCell ref="E24:E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1566-19FD-4AA5-95DB-0C51C5CFA2EC}">
  <sheetPr codeName="Sheet3"/>
  <dimension ref="B2:J751"/>
  <sheetViews>
    <sheetView workbookViewId="0">
      <selection activeCell="H685" sqref="H685"/>
    </sheetView>
  </sheetViews>
  <sheetFormatPr baseColWidth="10" defaultColWidth="8.83203125" defaultRowHeight="15" x14ac:dyDescent="0.2"/>
  <sheetData>
    <row r="2" spans="2:10" x14ac:dyDescent="0.2">
      <c r="B2" s="67" t="s">
        <v>1950</v>
      </c>
      <c r="C2" s="67" t="s">
        <v>1150</v>
      </c>
      <c r="D2" s="68"/>
      <c r="E2" s="68"/>
      <c r="F2" s="68"/>
      <c r="G2" s="68"/>
      <c r="H2" s="68"/>
      <c r="I2" s="68"/>
      <c r="J2" s="69" t="s">
        <v>1951</v>
      </c>
    </row>
    <row r="3" spans="2:10" x14ac:dyDescent="0.2">
      <c r="B3" s="70" t="s">
        <v>1152</v>
      </c>
      <c r="C3" s="70" t="s">
        <v>1952</v>
      </c>
      <c r="D3" s="71"/>
      <c r="E3" s="71"/>
      <c r="F3" s="71"/>
      <c r="G3" s="71"/>
      <c r="H3" s="71"/>
      <c r="I3" s="71"/>
      <c r="J3" s="72" t="s">
        <v>1953</v>
      </c>
    </row>
    <row r="4" spans="2:10" x14ac:dyDescent="0.2">
      <c r="B4" s="73" t="s">
        <v>1153</v>
      </c>
      <c r="C4" s="73" t="s">
        <v>1954</v>
      </c>
      <c r="D4" s="74"/>
      <c r="E4" s="74"/>
      <c r="F4" s="74"/>
      <c r="G4" s="74"/>
      <c r="H4" s="74"/>
      <c r="I4" s="74"/>
      <c r="J4" s="75" t="s">
        <v>508</v>
      </c>
    </row>
    <row r="5" spans="2:10" x14ac:dyDescent="0.2">
      <c r="B5" s="73" t="s">
        <v>1154</v>
      </c>
      <c r="C5" s="73" t="s">
        <v>1955</v>
      </c>
      <c r="D5" s="74"/>
      <c r="E5" s="74"/>
      <c r="F5" s="74"/>
      <c r="G5" s="74"/>
      <c r="H5" s="74"/>
      <c r="I5" s="74"/>
      <c r="J5" s="75" t="s">
        <v>510</v>
      </c>
    </row>
    <row r="6" spans="2:10" x14ac:dyDescent="0.2">
      <c r="B6" s="73" t="s">
        <v>1155</v>
      </c>
      <c r="C6" s="73" t="s">
        <v>1956</v>
      </c>
      <c r="D6" s="74"/>
      <c r="E6" s="74"/>
      <c r="F6" s="74"/>
      <c r="G6" s="74"/>
      <c r="H6" s="74"/>
      <c r="I6" s="74"/>
      <c r="J6" s="75" t="s">
        <v>510</v>
      </c>
    </row>
    <row r="7" spans="2:10" x14ac:dyDescent="0.2">
      <c r="B7" s="73" t="s">
        <v>1156</v>
      </c>
      <c r="C7" s="73" t="s">
        <v>1957</v>
      </c>
      <c r="D7" s="74"/>
      <c r="E7" s="74"/>
      <c r="F7" s="74"/>
      <c r="G7" s="74"/>
      <c r="H7" s="74"/>
      <c r="I7" s="74"/>
      <c r="J7" s="75" t="s">
        <v>1957</v>
      </c>
    </row>
    <row r="8" spans="2:10" x14ac:dyDescent="0.2">
      <c r="B8" s="73" t="s">
        <v>1157</v>
      </c>
      <c r="C8" s="73" t="s">
        <v>1958</v>
      </c>
      <c r="D8" s="74"/>
      <c r="E8" s="74"/>
      <c r="F8" s="74"/>
      <c r="G8" s="74"/>
      <c r="H8" s="74"/>
      <c r="I8" s="74"/>
      <c r="J8" s="75" t="s">
        <v>510</v>
      </c>
    </row>
    <row r="9" spans="2:10" x14ac:dyDescent="0.2">
      <c r="B9" s="73" t="s">
        <v>1158</v>
      </c>
      <c r="C9" s="73" t="s">
        <v>1959</v>
      </c>
      <c r="D9" s="74"/>
      <c r="E9" s="74"/>
      <c r="F9" s="74"/>
      <c r="G9" s="74"/>
      <c r="H9" s="74"/>
      <c r="I9" s="74"/>
      <c r="J9" s="75" t="s">
        <v>1960</v>
      </c>
    </row>
    <row r="10" spans="2:10" x14ac:dyDescent="0.2">
      <c r="B10" s="73" t="s">
        <v>1159</v>
      </c>
      <c r="C10" s="73" t="s">
        <v>1961</v>
      </c>
      <c r="D10" s="74"/>
      <c r="E10" s="74"/>
      <c r="F10" s="74"/>
      <c r="G10" s="74"/>
      <c r="H10" s="74"/>
      <c r="I10" s="74"/>
      <c r="J10" s="75" t="s">
        <v>1962</v>
      </c>
    </row>
    <row r="11" spans="2:10" x14ac:dyDescent="0.2">
      <c r="B11" s="73" t="s">
        <v>1160</v>
      </c>
      <c r="C11" s="73" t="s">
        <v>1963</v>
      </c>
      <c r="D11" s="74"/>
      <c r="E11" s="74"/>
      <c r="F11" s="74"/>
      <c r="G11" s="74"/>
      <c r="H11" s="74"/>
      <c r="I11" s="74"/>
      <c r="J11" s="75" t="s">
        <v>1963</v>
      </c>
    </row>
    <row r="12" spans="2:10" x14ac:dyDescent="0.2">
      <c r="B12" s="73" t="s">
        <v>1161</v>
      </c>
      <c r="C12" s="73" t="s">
        <v>1964</v>
      </c>
      <c r="D12" s="74"/>
      <c r="E12" s="74"/>
      <c r="F12" s="74"/>
      <c r="G12" s="74"/>
      <c r="H12" s="74"/>
      <c r="I12" s="74"/>
      <c r="J12" s="75" t="s">
        <v>534</v>
      </c>
    </row>
    <row r="13" spans="2:10" x14ac:dyDescent="0.2">
      <c r="B13" s="73" t="s">
        <v>1162</v>
      </c>
      <c r="C13" s="73" t="s">
        <v>1965</v>
      </c>
      <c r="D13" s="74"/>
      <c r="E13" s="74"/>
      <c r="F13" s="74"/>
      <c r="G13" s="74"/>
      <c r="H13" s="74"/>
      <c r="I13" s="74"/>
      <c r="J13" s="75" t="s">
        <v>1966</v>
      </c>
    </row>
    <row r="14" spans="2:10" x14ac:dyDescent="0.2">
      <c r="B14" s="73" t="s">
        <v>1163</v>
      </c>
      <c r="C14" s="73" t="s">
        <v>1967</v>
      </c>
      <c r="D14" s="74"/>
      <c r="E14" s="74"/>
      <c r="F14" s="74"/>
      <c r="G14" s="74"/>
      <c r="H14" s="74"/>
      <c r="I14" s="74"/>
      <c r="J14" s="75" t="s">
        <v>1966</v>
      </c>
    </row>
    <row r="15" spans="2:10" x14ac:dyDescent="0.2">
      <c r="B15" s="73" t="s">
        <v>1164</v>
      </c>
      <c r="C15" s="73" t="s">
        <v>1968</v>
      </c>
      <c r="D15" s="74"/>
      <c r="E15" s="74"/>
      <c r="F15" s="74"/>
      <c r="G15" s="74"/>
      <c r="H15" s="74"/>
      <c r="I15" s="74"/>
      <c r="J15" s="75" t="s">
        <v>1966</v>
      </c>
    </row>
    <row r="16" spans="2:10" x14ac:dyDescent="0.2">
      <c r="B16" s="73" t="s">
        <v>1165</v>
      </c>
      <c r="C16" s="73" t="s">
        <v>1969</v>
      </c>
      <c r="D16" s="74"/>
      <c r="E16" s="74"/>
      <c r="F16" s="74"/>
      <c r="G16" s="74"/>
      <c r="H16" s="74"/>
      <c r="I16" s="74"/>
      <c r="J16" s="75" t="s">
        <v>541</v>
      </c>
    </row>
    <row r="17" spans="2:10" x14ac:dyDescent="0.2">
      <c r="B17" s="73" t="s">
        <v>1166</v>
      </c>
      <c r="C17" s="73" t="s">
        <v>1970</v>
      </c>
      <c r="D17" s="74"/>
      <c r="E17" s="74"/>
      <c r="F17" s="74"/>
      <c r="G17" s="74"/>
      <c r="H17" s="74"/>
      <c r="I17" s="74"/>
      <c r="J17" s="75" t="s">
        <v>541</v>
      </c>
    </row>
    <row r="18" spans="2:10" x14ac:dyDescent="0.2">
      <c r="B18" s="73" t="s">
        <v>1167</v>
      </c>
      <c r="C18" s="73" t="s">
        <v>1971</v>
      </c>
      <c r="D18" s="74"/>
      <c r="E18" s="74"/>
      <c r="F18" s="74"/>
      <c r="G18" s="74"/>
      <c r="H18" s="74"/>
      <c r="I18" s="74"/>
      <c r="J18" s="75" t="s">
        <v>543</v>
      </c>
    </row>
    <row r="19" spans="2:10" x14ac:dyDescent="0.2">
      <c r="B19" s="73" t="s">
        <v>1168</v>
      </c>
      <c r="C19" s="73" t="s">
        <v>1972</v>
      </c>
      <c r="D19" s="74"/>
      <c r="E19" s="74"/>
      <c r="F19" s="74"/>
      <c r="G19" s="74"/>
      <c r="H19" s="74"/>
      <c r="I19" s="74"/>
      <c r="J19" s="75" t="s">
        <v>543</v>
      </c>
    </row>
    <row r="20" spans="2:10" x14ac:dyDescent="0.2">
      <c r="B20" s="73" t="s">
        <v>1169</v>
      </c>
      <c r="C20" s="73" t="s">
        <v>1973</v>
      </c>
      <c r="D20" s="74"/>
      <c r="E20" s="74"/>
      <c r="F20" s="74"/>
      <c r="G20" s="74"/>
      <c r="H20" s="74"/>
      <c r="I20" s="74"/>
      <c r="J20" s="75" t="s">
        <v>543</v>
      </c>
    </row>
    <row r="21" spans="2:10" x14ac:dyDescent="0.2">
      <c r="B21" s="73" t="s">
        <v>1170</v>
      </c>
      <c r="C21" s="73" t="s">
        <v>1974</v>
      </c>
      <c r="D21" s="74"/>
      <c r="E21" s="74"/>
      <c r="F21" s="74"/>
      <c r="G21" s="74"/>
      <c r="H21" s="74"/>
      <c r="I21" s="74"/>
      <c r="J21" s="75" t="s">
        <v>541</v>
      </c>
    </row>
    <row r="22" spans="2:10" x14ac:dyDescent="0.2">
      <c r="B22" s="73" t="s">
        <v>1171</v>
      </c>
      <c r="C22" s="73" t="s">
        <v>1975</v>
      </c>
      <c r="D22" s="74"/>
      <c r="E22" s="74"/>
      <c r="F22" s="74"/>
      <c r="G22" s="74"/>
      <c r="H22" s="74"/>
      <c r="I22" s="74"/>
      <c r="J22" s="75" t="s">
        <v>541</v>
      </c>
    </row>
    <row r="23" spans="2:10" x14ac:dyDescent="0.2">
      <c r="B23" s="73" t="s">
        <v>1172</v>
      </c>
      <c r="C23" s="73" t="s">
        <v>1976</v>
      </c>
      <c r="D23" s="74"/>
      <c r="E23" s="74"/>
      <c r="F23" s="74"/>
      <c r="G23" s="74"/>
      <c r="H23" s="74"/>
      <c r="I23" s="74"/>
      <c r="J23" s="75" t="s">
        <v>541</v>
      </c>
    </row>
    <row r="24" spans="2:10" x14ac:dyDescent="0.2">
      <c r="B24" s="73" t="s">
        <v>1173</v>
      </c>
      <c r="C24" s="73" t="s">
        <v>1977</v>
      </c>
      <c r="D24" s="74"/>
      <c r="E24" s="74"/>
      <c r="F24" s="74"/>
      <c r="G24" s="74"/>
      <c r="H24" s="74"/>
      <c r="I24" s="74"/>
      <c r="J24" s="75" t="s">
        <v>541</v>
      </c>
    </row>
    <row r="25" spans="2:10" x14ac:dyDescent="0.2">
      <c r="B25" s="73" t="s">
        <v>1174</v>
      </c>
      <c r="C25" s="73" t="s">
        <v>1978</v>
      </c>
      <c r="D25" s="74"/>
      <c r="E25" s="74"/>
      <c r="F25" s="74"/>
      <c r="G25" s="74"/>
      <c r="H25" s="74"/>
      <c r="I25" s="74"/>
      <c r="J25" s="75" t="s">
        <v>541</v>
      </c>
    </row>
    <row r="26" spans="2:10" x14ac:dyDescent="0.2">
      <c r="B26" s="73" t="s">
        <v>1175</v>
      </c>
      <c r="C26" s="73" t="s">
        <v>1979</v>
      </c>
      <c r="D26" s="74"/>
      <c r="E26" s="74"/>
      <c r="F26" s="74"/>
      <c r="G26" s="74"/>
      <c r="H26" s="74"/>
      <c r="I26" s="74"/>
      <c r="J26" s="75" t="s">
        <v>541</v>
      </c>
    </row>
    <row r="27" spans="2:10" x14ac:dyDescent="0.2">
      <c r="B27" s="73" t="s">
        <v>1176</v>
      </c>
      <c r="C27" s="73" t="s">
        <v>1980</v>
      </c>
      <c r="D27" s="74"/>
      <c r="E27" s="74"/>
      <c r="F27" s="74"/>
      <c r="G27" s="74"/>
      <c r="H27" s="74"/>
      <c r="I27" s="74"/>
      <c r="J27" s="75" t="s">
        <v>541</v>
      </c>
    </row>
    <row r="28" spans="2:10" x14ac:dyDescent="0.2">
      <c r="B28" s="73" t="s">
        <v>1177</v>
      </c>
      <c r="C28" s="73" t="s">
        <v>1981</v>
      </c>
      <c r="D28" s="74"/>
      <c r="E28" s="74"/>
      <c r="F28" s="74"/>
      <c r="G28" s="74"/>
      <c r="H28" s="74"/>
      <c r="I28" s="74"/>
      <c r="J28" s="75" t="s">
        <v>541</v>
      </c>
    </row>
    <row r="29" spans="2:10" x14ac:dyDescent="0.2">
      <c r="B29" s="73" t="s">
        <v>1178</v>
      </c>
      <c r="C29" s="73" t="s">
        <v>1982</v>
      </c>
      <c r="D29" s="74"/>
      <c r="E29" s="74"/>
      <c r="F29" s="74"/>
      <c r="G29" s="74"/>
      <c r="H29" s="74"/>
      <c r="I29" s="74"/>
      <c r="J29" s="75" t="s">
        <v>541</v>
      </c>
    </row>
    <row r="30" spans="2:10" x14ac:dyDescent="0.2">
      <c r="B30" s="73" t="s">
        <v>1179</v>
      </c>
      <c r="C30" s="73" t="s">
        <v>1983</v>
      </c>
      <c r="D30" s="74"/>
      <c r="E30" s="74"/>
      <c r="F30" s="74"/>
      <c r="G30" s="74"/>
      <c r="H30" s="74"/>
      <c r="I30" s="74"/>
      <c r="J30" s="75" t="s">
        <v>541</v>
      </c>
    </row>
    <row r="31" spans="2:10" x14ac:dyDescent="0.2">
      <c r="B31" s="73" t="s">
        <v>1180</v>
      </c>
      <c r="C31" s="73" t="s">
        <v>1984</v>
      </c>
      <c r="D31" s="74"/>
      <c r="E31" s="74"/>
      <c r="F31" s="74"/>
      <c r="G31" s="74"/>
      <c r="H31" s="74"/>
      <c r="I31" s="74"/>
      <c r="J31" s="75" t="s">
        <v>541</v>
      </c>
    </row>
    <row r="32" spans="2:10" x14ac:dyDescent="0.2">
      <c r="B32" s="73" t="s">
        <v>1181</v>
      </c>
      <c r="C32" s="73" t="s">
        <v>1985</v>
      </c>
      <c r="D32" s="74"/>
      <c r="E32" s="74"/>
      <c r="F32" s="74"/>
      <c r="G32" s="74"/>
      <c r="H32" s="74"/>
      <c r="I32" s="74"/>
      <c r="J32" s="75" t="s">
        <v>541</v>
      </c>
    </row>
    <row r="33" spans="2:10" x14ac:dyDescent="0.2">
      <c r="B33" s="73" t="s">
        <v>1182</v>
      </c>
      <c r="C33" s="73" t="s">
        <v>1986</v>
      </c>
      <c r="D33" s="74"/>
      <c r="E33" s="74"/>
      <c r="F33" s="74"/>
      <c r="G33" s="74"/>
      <c r="H33" s="74"/>
      <c r="I33" s="74"/>
      <c r="J33" s="75" t="s">
        <v>541</v>
      </c>
    </row>
    <row r="34" spans="2:10" x14ac:dyDescent="0.2">
      <c r="B34" s="73" t="s">
        <v>1183</v>
      </c>
      <c r="C34" s="73" t="s">
        <v>1987</v>
      </c>
      <c r="D34" s="74"/>
      <c r="E34" s="74"/>
      <c r="F34" s="74"/>
      <c r="G34" s="74"/>
      <c r="H34" s="74"/>
      <c r="I34" s="74"/>
      <c r="J34" s="75" t="s">
        <v>541</v>
      </c>
    </row>
    <row r="35" spans="2:10" x14ac:dyDescent="0.2">
      <c r="B35" s="73" t="s">
        <v>1184</v>
      </c>
      <c r="C35" s="73" t="s">
        <v>1988</v>
      </c>
      <c r="D35" s="74"/>
      <c r="E35" s="74"/>
      <c r="F35" s="74"/>
      <c r="G35" s="74"/>
      <c r="H35" s="74"/>
      <c r="I35" s="74"/>
      <c r="J35" s="75" t="s">
        <v>541</v>
      </c>
    </row>
    <row r="36" spans="2:10" x14ac:dyDescent="0.2">
      <c r="B36" s="73" t="s">
        <v>1185</v>
      </c>
      <c r="C36" s="73" t="s">
        <v>1989</v>
      </c>
      <c r="D36" s="74"/>
      <c r="E36" s="74"/>
      <c r="F36" s="74"/>
      <c r="G36" s="74"/>
      <c r="H36" s="74"/>
      <c r="I36" s="74"/>
      <c r="J36" s="75" t="s">
        <v>541</v>
      </c>
    </row>
    <row r="37" spans="2:10" x14ac:dyDescent="0.2">
      <c r="B37" s="73" t="s">
        <v>1186</v>
      </c>
      <c r="C37" s="73" t="s">
        <v>1990</v>
      </c>
      <c r="D37" s="74"/>
      <c r="E37" s="74"/>
      <c r="F37" s="74"/>
      <c r="G37" s="74"/>
      <c r="H37" s="74"/>
      <c r="I37" s="74"/>
      <c r="J37" s="75" t="s">
        <v>541</v>
      </c>
    </row>
    <row r="38" spans="2:10" x14ac:dyDescent="0.2">
      <c r="B38" s="73" t="s">
        <v>1187</v>
      </c>
      <c r="C38" s="73" t="s">
        <v>1991</v>
      </c>
      <c r="D38" s="74"/>
      <c r="E38" s="74"/>
      <c r="F38" s="74"/>
      <c r="G38" s="74"/>
      <c r="H38" s="74"/>
      <c r="I38" s="74"/>
      <c r="J38" s="75" t="s">
        <v>541</v>
      </c>
    </row>
    <row r="39" spans="2:10" x14ac:dyDescent="0.2">
      <c r="B39" s="73" t="s">
        <v>1188</v>
      </c>
      <c r="C39" s="73" t="s">
        <v>1992</v>
      </c>
      <c r="D39" s="74"/>
      <c r="E39" s="74"/>
      <c r="F39" s="74"/>
      <c r="G39" s="74"/>
      <c r="H39" s="74"/>
      <c r="I39" s="74"/>
      <c r="J39" s="75" t="s">
        <v>541</v>
      </c>
    </row>
    <row r="40" spans="2:10" x14ac:dyDescent="0.2">
      <c r="B40" s="73" t="s">
        <v>1189</v>
      </c>
      <c r="C40" s="73" t="s">
        <v>1993</v>
      </c>
      <c r="D40" s="74"/>
      <c r="E40" s="74"/>
      <c r="F40" s="74"/>
      <c r="G40" s="74"/>
      <c r="H40" s="74"/>
      <c r="I40" s="74"/>
      <c r="J40" s="75" t="s">
        <v>541</v>
      </c>
    </row>
    <row r="41" spans="2:10" x14ac:dyDescent="0.2">
      <c r="B41" s="73" t="s">
        <v>1190</v>
      </c>
      <c r="C41" s="73" t="s">
        <v>1994</v>
      </c>
      <c r="D41" s="74"/>
      <c r="E41" s="74"/>
      <c r="F41" s="74"/>
      <c r="G41" s="74"/>
      <c r="H41" s="74"/>
      <c r="I41" s="74"/>
      <c r="J41" s="75" t="s">
        <v>541</v>
      </c>
    </row>
    <row r="42" spans="2:10" x14ac:dyDescent="0.2">
      <c r="B42" s="73" t="s">
        <v>1191</v>
      </c>
      <c r="C42" s="73" t="s">
        <v>1995</v>
      </c>
      <c r="D42" s="74"/>
      <c r="E42" s="74"/>
      <c r="F42" s="74"/>
      <c r="G42" s="74"/>
      <c r="H42" s="74"/>
      <c r="I42" s="74"/>
      <c r="J42" s="75" t="s">
        <v>541</v>
      </c>
    </row>
    <row r="43" spans="2:10" x14ac:dyDescent="0.2">
      <c r="B43" s="73" t="s">
        <v>1192</v>
      </c>
      <c r="C43" s="73" t="s">
        <v>1996</v>
      </c>
      <c r="D43" s="74"/>
      <c r="E43" s="74"/>
      <c r="F43" s="74"/>
      <c r="G43" s="74"/>
      <c r="H43" s="74"/>
      <c r="I43" s="74"/>
      <c r="J43" s="75" t="s">
        <v>541</v>
      </c>
    </row>
    <row r="44" spans="2:10" x14ac:dyDescent="0.2">
      <c r="B44" s="73" t="s">
        <v>1193</v>
      </c>
      <c r="C44" s="73" t="s">
        <v>1997</v>
      </c>
      <c r="D44" s="74"/>
      <c r="E44" s="74"/>
      <c r="F44" s="74"/>
      <c r="G44" s="74"/>
      <c r="H44" s="74"/>
      <c r="I44" s="74"/>
      <c r="J44" s="75" t="s">
        <v>541</v>
      </c>
    </row>
    <row r="45" spans="2:10" x14ac:dyDescent="0.2">
      <c r="B45" s="73" t="s">
        <v>1194</v>
      </c>
      <c r="C45" s="73" t="s">
        <v>1998</v>
      </c>
      <c r="D45" s="74"/>
      <c r="E45" s="74"/>
      <c r="F45" s="74"/>
      <c r="G45" s="74"/>
      <c r="H45" s="74"/>
      <c r="I45" s="74"/>
      <c r="J45" s="75" t="s">
        <v>1999</v>
      </c>
    </row>
    <row r="46" spans="2:10" x14ac:dyDescent="0.2">
      <c r="B46" s="73" t="s">
        <v>1195</v>
      </c>
      <c r="C46" s="73" t="s">
        <v>2000</v>
      </c>
      <c r="D46" s="74"/>
      <c r="E46" s="74"/>
      <c r="F46" s="74"/>
      <c r="G46" s="74"/>
      <c r="H46" s="74"/>
      <c r="I46" s="74"/>
      <c r="J46" s="75" t="s">
        <v>1999</v>
      </c>
    </row>
    <row r="47" spans="2:10" x14ac:dyDescent="0.2">
      <c r="B47" s="73" t="s">
        <v>1196</v>
      </c>
      <c r="C47" s="73" t="s">
        <v>2001</v>
      </c>
      <c r="D47" s="74"/>
      <c r="E47" s="74"/>
      <c r="F47" s="74"/>
      <c r="G47" s="74"/>
      <c r="H47" s="74"/>
      <c r="I47" s="74"/>
      <c r="J47" s="75" t="s">
        <v>1999</v>
      </c>
    </row>
    <row r="48" spans="2:10" x14ac:dyDescent="0.2">
      <c r="B48" s="73" t="s">
        <v>1197</v>
      </c>
      <c r="C48" s="73" t="s">
        <v>2002</v>
      </c>
      <c r="D48" s="74"/>
      <c r="E48" s="74"/>
      <c r="F48" s="74"/>
      <c r="G48" s="74"/>
      <c r="H48" s="74"/>
      <c r="I48" s="74"/>
      <c r="J48" s="75" t="s">
        <v>1999</v>
      </c>
    </row>
    <row r="49" spans="2:10" x14ac:dyDescent="0.2">
      <c r="B49" s="73" t="s">
        <v>1198</v>
      </c>
      <c r="C49" s="73" t="s">
        <v>2003</v>
      </c>
      <c r="D49" s="74"/>
      <c r="E49" s="74"/>
      <c r="F49" s="74"/>
      <c r="G49" s="74"/>
      <c r="H49" s="74"/>
      <c r="I49" s="74"/>
      <c r="J49" s="75" t="s">
        <v>1999</v>
      </c>
    </row>
    <row r="50" spans="2:10" x14ac:dyDescent="0.2">
      <c r="B50" s="73" t="s">
        <v>1199</v>
      </c>
      <c r="C50" s="73" t="s">
        <v>2004</v>
      </c>
      <c r="D50" s="74"/>
      <c r="E50" s="74"/>
      <c r="F50" s="74"/>
      <c r="G50" s="74"/>
      <c r="H50" s="74"/>
      <c r="I50" s="74"/>
      <c r="J50" s="75" t="s">
        <v>1999</v>
      </c>
    </row>
    <row r="51" spans="2:10" x14ac:dyDescent="0.2">
      <c r="B51" s="73" t="s">
        <v>1200</v>
      </c>
      <c r="C51" s="73" t="s">
        <v>2005</v>
      </c>
      <c r="D51" s="74"/>
      <c r="E51" s="74"/>
      <c r="F51" s="74"/>
      <c r="G51" s="74"/>
      <c r="H51" s="74"/>
      <c r="I51" s="74"/>
      <c r="J51" s="75" t="s">
        <v>1999</v>
      </c>
    </row>
    <row r="52" spans="2:10" x14ac:dyDescent="0.2">
      <c r="B52" s="73" t="s">
        <v>1201</v>
      </c>
      <c r="C52" s="73" t="s">
        <v>2006</v>
      </c>
      <c r="D52" s="74"/>
      <c r="E52" s="74"/>
      <c r="F52" s="74"/>
      <c r="G52" s="74"/>
      <c r="H52" s="74"/>
      <c r="I52" s="74"/>
      <c r="J52" s="75" t="s">
        <v>1999</v>
      </c>
    </row>
    <row r="53" spans="2:10" x14ac:dyDescent="0.2">
      <c r="B53" s="73" t="s">
        <v>1202</v>
      </c>
      <c r="C53" s="73" t="s">
        <v>2007</v>
      </c>
      <c r="D53" s="74"/>
      <c r="E53" s="74"/>
      <c r="F53" s="74"/>
      <c r="G53" s="74"/>
      <c r="H53" s="74"/>
      <c r="I53" s="74"/>
      <c r="J53" s="75" t="s">
        <v>1999</v>
      </c>
    </row>
    <row r="54" spans="2:10" x14ac:dyDescent="0.2">
      <c r="B54" s="73" t="s">
        <v>1203</v>
      </c>
      <c r="C54" s="73" t="s">
        <v>2008</v>
      </c>
      <c r="D54" s="74"/>
      <c r="E54" s="74"/>
      <c r="F54" s="74"/>
      <c r="G54" s="74"/>
      <c r="H54" s="74"/>
      <c r="I54" s="74"/>
      <c r="J54" s="75" t="s">
        <v>1999</v>
      </c>
    </row>
    <row r="55" spans="2:10" x14ac:dyDescent="0.2">
      <c r="B55" s="73" t="s">
        <v>1204</v>
      </c>
      <c r="C55" s="73" t="s">
        <v>2009</v>
      </c>
      <c r="D55" s="74"/>
      <c r="E55" s="74"/>
      <c r="F55" s="74"/>
      <c r="G55" s="74"/>
      <c r="H55" s="74"/>
      <c r="I55" s="74"/>
      <c r="J55" s="75" t="s">
        <v>2010</v>
      </c>
    </row>
    <row r="56" spans="2:10" x14ac:dyDescent="0.2">
      <c r="B56" s="73" t="s">
        <v>1205</v>
      </c>
      <c r="C56" s="73" t="s">
        <v>2011</v>
      </c>
      <c r="D56" s="74"/>
      <c r="E56" s="74"/>
      <c r="F56" s="74"/>
      <c r="G56" s="74"/>
      <c r="H56" s="74"/>
      <c r="I56" s="74"/>
      <c r="J56" s="75" t="s">
        <v>2010</v>
      </c>
    </row>
    <row r="57" spans="2:10" x14ac:dyDescent="0.2">
      <c r="B57" s="73" t="s">
        <v>1206</v>
      </c>
      <c r="C57" s="73" t="s">
        <v>2012</v>
      </c>
      <c r="D57" s="74"/>
      <c r="E57" s="74"/>
      <c r="F57" s="74"/>
      <c r="G57" s="74"/>
      <c r="H57" s="74"/>
      <c r="I57" s="74"/>
      <c r="J57" s="75" t="s">
        <v>2010</v>
      </c>
    </row>
    <row r="58" spans="2:10" x14ac:dyDescent="0.2">
      <c r="B58" s="73" t="s">
        <v>1207</v>
      </c>
      <c r="C58" s="73" t="s">
        <v>2013</v>
      </c>
      <c r="D58" s="74"/>
      <c r="E58" s="74"/>
      <c r="F58" s="74"/>
      <c r="G58" s="74"/>
      <c r="H58" s="74"/>
      <c r="I58" s="74"/>
      <c r="J58" s="75" t="s">
        <v>2010</v>
      </c>
    </row>
    <row r="59" spans="2:10" x14ac:dyDescent="0.2">
      <c r="B59" s="73" t="s">
        <v>1208</v>
      </c>
      <c r="C59" s="73" t="s">
        <v>2014</v>
      </c>
      <c r="D59" s="74"/>
      <c r="E59" s="74"/>
      <c r="F59" s="74"/>
      <c r="G59" s="74"/>
      <c r="H59" s="74"/>
      <c r="I59" s="74"/>
      <c r="J59" s="75" t="s">
        <v>2010</v>
      </c>
    </row>
    <row r="60" spans="2:10" x14ac:dyDescent="0.2">
      <c r="B60" s="73" t="s">
        <v>1209</v>
      </c>
      <c r="C60" s="73" t="s">
        <v>2015</v>
      </c>
      <c r="D60" s="74"/>
      <c r="E60" s="74"/>
      <c r="F60" s="74"/>
      <c r="G60" s="74"/>
      <c r="H60" s="74"/>
      <c r="I60" s="74"/>
      <c r="J60" s="75" t="s">
        <v>2010</v>
      </c>
    </row>
    <row r="61" spans="2:10" x14ac:dyDescent="0.2">
      <c r="B61" s="73" t="s">
        <v>1210</v>
      </c>
      <c r="C61" s="73" t="s">
        <v>2016</v>
      </c>
      <c r="D61" s="74"/>
      <c r="E61" s="74"/>
      <c r="F61" s="74"/>
      <c r="G61" s="74"/>
      <c r="H61" s="74"/>
      <c r="I61" s="74"/>
      <c r="J61" s="75" t="s">
        <v>2010</v>
      </c>
    </row>
    <row r="62" spans="2:10" x14ac:dyDescent="0.2">
      <c r="B62" s="73" t="s">
        <v>1211</v>
      </c>
      <c r="C62" s="73" t="s">
        <v>2017</v>
      </c>
      <c r="D62" s="74"/>
      <c r="E62" s="74"/>
      <c r="F62" s="74"/>
      <c r="G62" s="74"/>
      <c r="H62" s="74"/>
      <c r="I62" s="74"/>
      <c r="J62" s="75" t="s">
        <v>2010</v>
      </c>
    </row>
    <row r="63" spans="2:10" x14ac:dyDescent="0.2">
      <c r="B63" s="73" t="s">
        <v>1212</v>
      </c>
      <c r="C63" s="73" t="s">
        <v>2018</v>
      </c>
      <c r="D63" s="74"/>
      <c r="E63" s="74"/>
      <c r="F63" s="74"/>
      <c r="G63" s="74"/>
      <c r="H63" s="74"/>
      <c r="I63" s="74"/>
      <c r="J63" s="75" t="s">
        <v>2010</v>
      </c>
    </row>
    <row r="64" spans="2:10" x14ac:dyDescent="0.2">
      <c r="B64" s="73" t="s">
        <v>1213</v>
      </c>
      <c r="C64" s="73" t="s">
        <v>2019</v>
      </c>
      <c r="D64" s="74"/>
      <c r="E64" s="74"/>
      <c r="F64" s="74"/>
      <c r="G64" s="74"/>
      <c r="H64" s="74"/>
      <c r="I64" s="74"/>
      <c r="J64" s="75" t="s">
        <v>2010</v>
      </c>
    </row>
    <row r="65" spans="2:10" x14ac:dyDescent="0.2">
      <c r="B65" s="73" t="s">
        <v>1214</v>
      </c>
      <c r="C65" s="73" t="s">
        <v>2020</v>
      </c>
      <c r="D65" s="74"/>
      <c r="E65" s="74"/>
      <c r="F65" s="74"/>
      <c r="G65" s="74"/>
      <c r="H65" s="74"/>
      <c r="I65" s="74"/>
      <c r="J65" s="75" t="s">
        <v>2010</v>
      </c>
    </row>
    <row r="66" spans="2:10" x14ac:dyDescent="0.2">
      <c r="B66" s="73" t="s">
        <v>1215</v>
      </c>
      <c r="C66" s="73" t="s">
        <v>2021</v>
      </c>
      <c r="D66" s="74"/>
      <c r="E66" s="74"/>
      <c r="F66" s="74"/>
      <c r="G66" s="74"/>
      <c r="H66" s="74"/>
      <c r="I66" s="74"/>
      <c r="J66" s="75" t="s">
        <v>2010</v>
      </c>
    </row>
    <row r="67" spans="2:10" x14ac:dyDescent="0.2">
      <c r="B67" s="73" t="s">
        <v>1216</v>
      </c>
      <c r="C67" s="73" t="s">
        <v>2022</v>
      </c>
      <c r="D67" s="74"/>
      <c r="E67" s="74"/>
      <c r="F67" s="74"/>
      <c r="G67" s="74"/>
      <c r="H67" s="74"/>
      <c r="I67" s="74"/>
      <c r="J67" s="75" t="s">
        <v>2023</v>
      </c>
    </row>
    <row r="68" spans="2:10" x14ac:dyDescent="0.2">
      <c r="B68" s="73" t="s">
        <v>1217</v>
      </c>
      <c r="C68" s="73" t="s">
        <v>2024</v>
      </c>
      <c r="D68" s="74"/>
      <c r="E68" s="74"/>
      <c r="F68" s="74"/>
      <c r="G68" s="74"/>
      <c r="H68" s="74"/>
      <c r="I68" s="74"/>
      <c r="J68" s="75" t="s">
        <v>2023</v>
      </c>
    </row>
    <row r="69" spans="2:10" x14ac:dyDescent="0.2">
      <c r="B69" s="73" t="s">
        <v>1218</v>
      </c>
      <c r="C69" s="73" t="s">
        <v>2025</v>
      </c>
      <c r="D69" s="74"/>
      <c r="E69" s="74"/>
      <c r="F69" s="74"/>
      <c r="G69" s="74"/>
      <c r="H69" s="74"/>
      <c r="I69" s="74"/>
      <c r="J69" s="75" t="s">
        <v>2023</v>
      </c>
    </row>
    <row r="70" spans="2:10" x14ac:dyDescent="0.2">
      <c r="B70" s="73" t="s">
        <v>1219</v>
      </c>
      <c r="C70" s="73" t="s">
        <v>2026</v>
      </c>
      <c r="D70" s="74"/>
      <c r="E70" s="74"/>
      <c r="F70" s="74"/>
      <c r="G70" s="74"/>
      <c r="H70" s="74"/>
      <c r="I70" s="74"/>
      <c r="J70" s="75" t="s">
        <v>563</v>
      </c>
    </row>
    <row r="71" spans="2:10" x14ac:dyDescent="0.2">
      <c r="B71" s="73" t="s">
        <v>1220</v>
      </c>
      <c r="C71" s="73" t="s">
        <v>2027</v>
      </c>
      <c r="D71" s="74"/>
      <c r="E71" s="74"/>
      <c r="F71" s="74"/>
      <c r="G71" s="74"/>
      <c r="H71" s="74"/>
      <c r="I71" s="74"/>
      <c r="J71" s="75" t="s">
        <v>563</v>
      </c>
    </row>
    <row r="72" spans="2:10" x14ac:dyDescent="0.2">
      <c r="B72" s="73" t="s">
        <v>1221</v>
      </c>
      <c r="C72" s="73" t="s">
        <v>2028</v>
      </c>
      <c r="D72" s="74"/>
      <c r="E72" s="74"/>
      <c r="F72" s="74"/>
      <c r="G72" s="74"/>
      <c r="H72" s="74"/>
      <c r="I72" s="74"/>
      <c r="J72" s="75" t="s">
        <v>563</v>
      </c>
    </row>
    <row r="73" spans="2:10" x14ac:dyDescent="0.2">
      <c r="B73" s="73" t="s">
        <v>1222</v>
      </c>
      <c r="C73" s="73" t="s">
        <v>2029</v>
      </c>
      <c r="D73" s="74"/>
      <c r="E73" s="74"/>
      <c r="F73" s="74"/>
      <c r="G73" s="74"/>
      <c r="H73" s="74"/>
      <c r="I73" s="74"/>
      <c r="J73" s="75" t="s">
        <v>563</v>
      </c>
    </row>
    <row r="74" spans="2:10" x14ac:dyDescent="0.2">
      <c r="B74" s="73" t="s">
        <v>1223</v>
      </c>
      <c r="C74" s="73" t="s">
        <v>2030</v>
      </c>
      <c r="D74" s="74"/>
      <c r="E74" s="74"/>
      <c r="F74" s="74"/>
      <c r="G74" s="74"/>
      <c r="H74" s="74"/>
      <c r="I74" s="74"/>
      <c r="J74" s="75" t="s">
        <v>2031</v>
      </c>
    </row>
    <row r="75" spans="2:10" x14ac:dyDescent="0.2">
      <c r="B75" s="73" t="s">
        <v>1224</v>
      </c>
      <c r="C75" s="73" t="s">
        <v>2032</v>
      </c>
      <c r="D75" s="74"/>
      <c r="E75" s="74"/>
      <c r="F75" s="74"/>
      <c r="G75" s="74"/>
      <c r="H75" s="74"/>
      <c r="I75" s="74"/>
      <c r="J75" s="75" t="s">
        <v>2031</v>
      </c>
    </row>
    <row r="76" spans="2:10" x14ac:dyDescent="0.2">
      <c r="B76" s="73" t="s">
        <v>1225</v>
      </c>
      <c r="C76" s="73" t="s">
        <v>2033</v>
      </c>
      <c r="D76" s="74"/>
      <c r="E76" s="74"/>
      <c r="F76" s="74"/>
      <c r="G76" s="74"/>
      <c r="H76" s="74"/>
      <c r="I76" s="74"/>
      <c r="J76" s="75" t="s">
        <v>2031</v>
      </c>
    </row>
    <row r="77" spans="2:10" x14ac:dyDescent="0.2">
      <c r="B77" s="73" t="s">
        <v>1226</v>
      </c>
      <c r="C77" s="73" t="s">
        <v>2034</v>
      </c>
      <c r="D77" s="74"/>
      <c r="E77" s="74"/>
      <c r="F77" s="74"/>
      <c r="G77" s="74"/>
      <c r="H77" s="74"/>
      <c r="I77" s="74"/>
      <c r="J77" s="75" t="s">
        <v>2031</v>
      </c>
    </row>
    <row r="78" spans="2:10" x14ac:dyDescent="0.2">
      <c r="B78" s="73" t="s">
        <v>1227</v>
      </c>
      <c r="C78" s="73" t="s">
        <v>2035</v>
      </c>
      <c r="D78" s="74"/>
      <c r="E78" s="74"/>
      <c r="F78" s="74"/>
      <c r="G78" s="74"/>
      <c r="H78" s="74"/>
      <c r="I78" s="74"/>
      <c r="J78" s="75" t="s">
        <v>2031</v>
      </c>
    </row>
    <row r="79" spans="2:10" x14ac:dyDescent="0.2">
      <c r="B79" s="73" t="s">
        <v>1228</v>
      </c>
      <c r="C79" s="73" t="s">
        <v>2036</v>
      </c>
      <c r="D79" s="74"/>
      <c r="E79" s="74"/>
      <c r="F79" s="74"/>
      <c r="G79" s="74"/>
      <c r="H79" s="74"/>
      <c r="I79" s="74"/>
      <c r="J79" s="75" t="s">
        <v>2031</v>
      </c>
    </row>
    <row r="80" spans="2:10" x14ac:dyDescent="0.2">
      <c r="B80" s="73" t="s">
        <v>1229</v>
      </c>
      <c r="C80" s="73" t="s">
        <v>2037</v>
      </c>
      <c r="D80" s="74"/>
      <c r="E80" s="74"/>
      <c r="F80" s="74"/>
      <c r="G80" s="74"/>
      <c r="H80" s="74"/>
      <c r="I80" s="74"/>
      <c r="J80" s="75" t="s">
        <v>2031</v>
      </c>
    </row>
    <row r="81" spans="2:10" x14ac:dyDescent="0.2">
      <c r="B81" s="73" t="s">
        <v>1230</v>
      </c>
      <c r="C81" s="73" t="s">
        <v>2038</v>
      </c>
      <c r="D81" s="74"/>
      <c r="E81" s="74"/>
      <c r="F81" s="74"/>
      <c r="G81" s="74"/>
      <c r="H81" s="74"/>
      <c r="I81" s="74"/>
      <c r="J81" s="75" t="s">
        <v>2031</v>
      </c>
    </row>
    <row r="82" spans="2:10" x14ac:dyDescent="0.2">
      <c r="B82" s="73" t="s">
        <v>1231</v>
      </c>
      <c r="C82" s="73" t="s">
        <v>2039</v>
      </c>
      <c r="D82" s="74"/>
      <c r="E82" s="74"/>
      <c r="F82" s="74"/>
      <c r="G82" s="74"/>
      <c r="H82" s="74"/>
      <c r="I82" s="74"/>
      <c r="J82" s="75" t="s">
        <v>2031</v>
      </c>
    </row>
    <row r="83" spans="2:10" x14ac:dyDescent="0.2">
      <c r="B83" s="73" t="s">
        <v>1232</v>
      </c>
      <c r="C83" s="73" t="s">
        <v>2040</v>
      </c>
      <c r="D83" s="74"/>
      <c r="E83" s="74"/>
      <c r="F83" s="74"/>
      <c r="G83" s="74"/>
      <c r="H83" s="74"/>
      <c r="I83" s="74"/>
      <c r="J83" s="75" t="s">
        <v>2031</v>
      </c>
    </row>
    <row r="84" spans="2:10" x14ac:dyDescent="0.2">
      <c r="B84" s="73" t="s">
        <v>1233</v>
      </c>
      <c r="C84" s="73" t="s">
        <v>2041</v>
      </c>
      <c r="D84" s="74"/>
      <c r="E84" s="74"/>
      <c r="F84" s="74"/>
      <c r="G84" s="74"/>
      <c r="H84" s="74"/>
      <c r="I84" s="74"/>
      <c r="J84" s="75" t="s">
        <v>2031</v>
      </c>
    </row>
    <row r="85" spans="2:10" x14ac:dyDescent="0.2">
      <c r="B85" s="73" t="s">
        <v>1234</v>
      </c>
      <c r="C85" s="73" t="s">
        <v>2042</v>
      </c>
      <c r="D85" s="74"/>
      <c r="E85" s="74"/>
      <c r="F85" s="74"/>
      <c r="G85" s="74"/>
      <c r="H85" s="74"/>
      <c r="I85" s="74"/>
      <c r="J85" s="75" t="s">
        <v>2031</v>
      </c>
    </row>
    <row r="86" spans="2:10" x14ac:dyDescent="0.2">
      <c r="B86" s="73" t="s">
        <v>1235</v>
      </c>
      <c r="C86" s="73" t="s">
        <v>2043</v>
      </c>
      <c r="D86" s="74"/>
      <c r="E86" s="74"/>
      <c r="F86" s="74"/>
      <c r="G86" s="74"/>
      <c r="H86" s="74"/>
      <c r="I86" s="74"/>
      <c r="J86" s="75" t="s">
        <v>2031</v>
      </c>
    </row>
    <row r="87" spans="2:10" x14ac:dyDescent="0.2">
      <c r="B87" s="73" t="s">
        <v>1236</v>
      </c>
      <c r="C87" s="73" t="s">
        <v>2044</v>
      </c>
      <c r="D87" s="74"/>
      <c r="E87" s="74"/>
      <c r="F87" s="74"/>
      <c r="G87" s="74"/>
      <c r="H87" s="74"/>
      <c r="I87" s="74"/>
      <c r="J87" s="75" t="s">
        <v>2031</v>
      </c>
    </row>
    <row r="88" spans="2:10" x14ac:dyDescent="0.2">
      <c r="B88" s="73" t="s">
        <v>1237</v>
      </c>
      <c r="C88" s="73" t="s">
        <v>2045</v>
      </c>
      <c r="D88" s="74"/>
      <c r="E88" s="74"/>
      <c r="F88" s="74"/>
      <c r="G88" s="74"/>
      <c r="H88" s="74"/>
      <c r="I88" s="74"/>
      <c r="J88" s="75" t="s">
        <v>2031</v>
      </c>
    </row>
    <row r="89" spans="2:10" x14ac:dyDescent="0.2">
      <c r="B89" s="73" t="s">
        <v>1238</v>
      </c>
      <c r="C89" s="73" t="s">
        <v>2046</v>
      </c>
      <c r="D89" s="74"/>
      <c r="E89" s="74"/>
      <c r="F89" s="74"/>
      <c r="G89" s="74"/>
      <c r="H89" s="74"/>
      <c r="I89" s="74"/>
      <c r="J89" s="75" t="s">
        <v>2031</v>
      </c>
    </row>
    <row r="90" spans="2:10" x14ac:dyDescent="0.2">
      <c r="B90" s="73" t="s">
        <v>1239</v>
      </c>
      <c r="C90" s="73" t="s">
        <v>2047</v>
      </c>
      <c r="D90" s="74"/>
      <c r="E90" s="74"/>
      <c r="F90" s="74"/>
      <c r="G90" s="74"/>
      <c r="H90" s="74"/>
      <c r="I90" s="74"/>
      <c r="J90" s="75" t="s">
        <v>2031</v>
      </c>
    </row>
    <row r="91" spans="2:10" x14ac:dyDescent="0.2">
      <c r="B91" s="73" t="s">
        <v>1240</v>
      </c>
      <c r="C91" s="73" t="s">
        <v>2048</v>
      </c>
      <c r="D91" s="74"/>
      <c r="E91" s="74"/>
      <c r="F91" s="74"/>
      <c r="G91" s="74"/>
      <c r="H91" s="74"/>
      <c r="I91" s="74"/>
      <c r="J91" s="75" t="s">
        <v>2031</v>
      </c>
    </row>
    <row r="92" spans="2:10" x14ac:dyDescent="0.2">
      <c r="B92" s="73" t="s">
        <v>1241</v>
      </c>
      <c r="C92" s="73" t="s">
        <v>2049</v>
      </c>
      <c r="D92" s="74"/>
      <c r="E92" s="74"/>
      <c r="F92" s="74"/>
      <c r="G92" s="74"/>
      <c r="H92" s="74"/>
      <c r="I92" s="74"/>
      <c r="J92" s="75" t="s">
        <v>2031</v>
      </c>
    </row>
    <row r="93" spans="2:10" x14ac:dyDescent="0.2">
      <c r="B93" s="73" t="s">
        <v>1242</v>
      </c>
      <c r="C93" s="73" t="s">
        <v>2050</v>
      </c>
      <c r="D93" s="74"/>
      <c r="E93" s="74"/>
      <c r="F93" s="74"/>
      <c r="G93" s="74"/>
      <c r="H93" s="74"/>
      <c r="I93" s="74"/>
      <c r="J93" s="75" t="s">
        <v>2031</v>
      </c>
    </row>
    <row r="94" spans="2:10" x14ac:dyDescent="0.2">
      <c r="B94" s="73" t="s">
        <v>1243</v>
      </c>
      <c r="C94" s="73" t="s">
        <v>2051</v>
      </c>
      <c r="D94" s="74"/>
      <c r="E94" s="74"/>
      <c r="F94" s="74"/>
      <c r="G94" s="74"/>
      <c r="H94" s="74"/>
      <c r="I94" s="74"/>
      <c r="J94" s="75" t="s">
        <v>2031</v>
      </c>
    </row>
    <row r="95" spans="2:10" x14ac:dyDescent="0.2">
      <c r="B95" s="73" t="s">
        <v>1244</v>
      </c>
      <c r="C95" s="73" t="s">
        <v>2052</v>
      </c>
      <c r="D95" s="74"/>
      <c r="E95" s="74"/>
      <c r="F95" s="74"/>
      <c r="G95" s="74"/>
      <c r="H95" s="74"/>
      <c r="I95" s="74"/>
      <c r="J95" s="75" t="s">
        <v>2031</v>
      </c>
    </row>
    <row r="96" spans="2:10" x14ac:dyDescent="0.2">
      <c r="B96" s="73" t="s">
        <v>1245</v>
      </c>
      <c r="C96" s="73" t="s">
        <v>2053</v>
      </c>
      <c r="D96" s="74"/>
      <c r="E96" s="74"/>
      <c r="F96" s="74"/>
      <c r="G96" s="74"/>
      <c r="H96" s="74"/>
      <c r="I96" s="74"/>
      <c r="J96" s="75" t="s">
        <v>2031</v>
      </c>
    </row>
    <row r="97" spans="2:10" x14ac:dyDescent="0.2">
      <c r="B97" s="73" t="s">
        <v>1246</v>
      </c>
      <c r="C97" s="73" t="s">
        <v>2054</v>
      </c>
      <c r="D97" s="74"/>
      <c r="E97" s="74"/>
      <c r="F97" s="74"/>
      <c r="G97" s="74"/>
      <c r="H97" s="74"/>
      <c r="I97" s="74"/>
      <c r="J97" s="75" t="s">
        <v>2031</v>
      </c>
    </row>
    <row r="98" spans="2:10" x14ac:dyDescent="0.2">
      <c r="B98" s="73" t="s">
        <v>1247</v>
      </c>
      <c r="C98" s="73" t="s">
        <v>2055</v>
      </c>
      <c r="D98" s="74"/>
      <c r="E98" s="74"/>
      <c r="F98" s="74"/>
      <c r="G98" s="74"/>
      <c r="H98" s="74"/>
      <c r="I98" s="74"/>
      <c r="J98" s="75" t="s">
        <v>2031</v>
      </c>
    </row>
    <row r="99" spans="2:10" x14ac:dyDescent="0.2">
      <c r="B99" s="73" t="s">
        <v>1248</v>
      </c>
      <c r="C99" s="73" t="s">
        <v>2056</v>
      </c>
      <c r="D99" s="74"/>
      <c r="E99" s="74"/>
      <c r="F99" s="74"/>
      <c r="G99" s="74"/>
      <c r="H99" s="74"/>
      <c r="I99" s="74"/>
      <c r="J99" s="75" t="s">
        <v>2031</v>
      </c>
    </row>
    <row r="100" spans="2:10" x14ac:dyDescent="0.2">
      <c r="B100" s="73" t="s">
        <v>1249</v>
      </c>
      <c r="C100" s="73" t="s">
        <v>2057</v>
      </c>
      <c r="D100" s="74"/>
      <c r="E100" s="74"/>
      <c r="F100" s="74"/>
      <c r="G100" s="74"/>
      <c r="H100" s="74"/>
      <c r="I100" s="74"/>
      <c r="J100" s="75" t="s">
        <v>563</v>
      </c>
    </row>
    <row r="101" spans="2:10" x14ac:dyDescent="0.2">
      <c r="B101" s="73" t="s">
        <v>1250</v>
      </c>
      <c r="C101" s="73" t="s">
        <v>2058</v>
      </c>
      <c r="D101" s="74"/>
      <c r="E101" s="74"/>
      <c r="F101" s="74"/>
      <c r="G101" s="74"/>
      <c r="H101" s="74"/>
      <c r="I101" s="74"/>
      <c r="J101" s="75" t="s">
        <v>563</v>
      </c>
    </row>
    <row r="102" spans="2:10" x14ac:dyDescent="0.2">
      <c r="B102" s="73" t="s">
        <v>1251</v>
      </c>
      <c r="C102" s="73" t="s">
        <v>2059</v>
      </c>
      <c r="D102" s="74"/>
      <c r="E102" s="74"/>
      <c r="F102" s="74"/>
      <c r="G102" s="74"/>
      <c r="H102" s="74"/>
      <c r="I102" s="74"/>
      <c r="J102" s="75" t="s">
        <v>563</v>
      </c>
    </row>
    <row r="103" spans="2:10" x14ac:dyDescent="0.2">
      <c r="B103" s="73" t="s">
        <v>1252</v>
      </c>
      <c r="C103" s="73" t="s">
        <v>2060</v>
      </c>
      <c r="D103" s="74"/>
      <c r="E103" s="74"/>
      <c r="F103" s="74"/>
      <c r="G103" s="74"/>
      <c r="H103" s="74"/>
      <c r="I103" s="74"/>
      <c r="J103" s="75" t="s">
        <v>563</v>
      </c>
    </row>
    <row r="104" spans="2:10" x14ac:dyDescent="0.2">
      <c r="B104" s="73" t="s">
        <v>1253</v>
      </c>
      <c r="C104" s="73" t="s">
        <v>2061</v>
      </c>
      <c r="D104" s="74"/>
      <c r="E104" s="74"/>
      <c r="F104" s="74"/>
      <c r="G104" s="74"/>
      <c r="H104" s="74"/>
      <c r="I104" s="74"/>
      <c r="J104" s="75" t="s">
        <v>563</v>
      </c>
    </row>
    <row r="105" spans="2:10" x14ac:dyDescent="0.2">
      <c r="B105" s="73" t="s">
        <v>1254</v>
      </c>
      <c r="C105" s="73" t="s">
        <v>2062</v>
      </c>
      <c r="D105" s="74"/>
      <c r="E105" s="74"/>
      <c r="F105" s="74"/>
      <c r="G105" s="74"/>
      <c r="H105" s="74"/>
      <c r="I105" s="74"/>
      <c r="J105" s="75" t="s">
        <v>563</v>
      </c>
    </row>
    <row r="106" spans="2:10" x14ac:dyDescent="0.2">
      <c r="B106" s="73" t="s">
        <v>1255</v>
      </c>
      <c r="C106" s="73" t="s">
        <v>2063</v>
      </c>
      <c r="D106" s="74"/>
      <c r="E106" s="74"/>
      <c r="F106" s="74"/>
      <c r="G106" s="74"/>
      <c r="H106" s="74"/>
      <c r="I106" s="74"/>
      <c r="J106" s="75" t="s">
        <v>563</v>
      </c>
    </row>
    <row r="107" spans="2:10" x14ac:dyDescent="0.2">
      <c r="B107" s="73" t="s">
        <v>1256</v>
      </c>
      <c r="C107" s="73" t="s">
        <v>2064</v>
      </c>
      <c r="D107" s="74"/>
      <c r="E107" s="74"/>
      <c r="F107" s="74"/>
      <c r="G107" s="74"/>
      <c r="H107" s="74"/>
      <c r="I107" s="74"/>
      <c r="J107" s="75" t="s">
        <v>563</v>
      </c>
    </row>
    <row r="108" spans="2:10" x14ac:dyDescent="0.2">
      <c r="B108" s="73" t="s">
        <v>1257</v>
      </c>
      <c r="C108" s="73" t="s">
        <v>2065</v>
      </c>
      <c r="D108" s="74"/>
      <c r="E108" s="74"/>
      <c r="F108" s="74"/>
      <c r="G108" s="74"/>
      <c r="H108" s="74"/>
      <c r="I108" s="74"/>
      <c r="J108" s="75" t="s">
        <v>563</v>
      </c>
    </row>
    <row r="109" spans="2:10" x14ac:dyDescent="0.2">
      <c r="B109" s="73" t="s">
        <v>1258</v>
      </c>
      <c r="C109" s="73" t="s">
        <v>2066</v>
      </c>
      <c r="D109" s="74"/>
      <c r="E109" s="74"/>
      <c r="F109" s="74"/>
      <c r="G109" s="74"/>
      <c r="H109" s="74"/>
      <c r="I109" s="74"/>
      <c r="J109" s="75" t="s">
        <v>563</v>
      </c>
    </row>
    <row r="110" spans="2:10" x14ac:dyDescent="0.2">
      <c r="B110" s="73" t="s">
        <v>1259</v>
      </c>
      <c r="C110" s="73" t="s">
        <v>2067</v>
      </c>
      <c r="D110" s="74"/>
      <c r="E110" s="74"/>
      <c r="F110" s="74"/>
      <c r="G110" s="74"/>
      <c r="H110" s="74"/>
      <c r="I110" s="74"/>
      <c r="J110" s="75" t="s">
        <v>563</v>
      </c>
    </row>
    <row r="111" spans="2:10" x14ac:dyDescent="0.2">
      <c r="B111" s="73" t="s">
        <v>1260</v>
      </c>
      <c r="C111" s="73" t="s">
        <v>2068</v>
      </c>
      <c r="D111" s="74"/>
      <c r="E111" s="74"/>
      <c r="F111" s="74"/>
      <c r="G111" s="74"/>
      <c r="H111" s="74"/>
      <c r="I111" s="74"/>
      <c r="J111" s="75" t="s">
        <v>563</v>
      </c>
    </row>
    <row r="112" spans="2:10" x14ac:dyDescent="0.2">
      <c r="B112" s="73" t="s">
        <v>1261</v>
      </c>
      <c r="C112" s="73" t="s">
        <v>2069</v>
      </c>
      <c r="D112" s="74"/>
      <c r="E112" s="74"/>
      <c r="F112" s="74"/>
      <c r="G112" s="74"/>
      <c r="H112" s="74"/>
      <c r="I112" s="74"/>
      <c r="J112" s="75" t="s">
        <v>563</v>
      </c>
    </row>
    <row r="113" spans="2:10" x14ac:dyDescent="0.2">
      <c r="B113" s="73" t="s">
        <v>1262</v>
      </c>
      <c r="C113" s="73" t="s">
        <v>2070</v>
      </c>
      <c r="D113" s="74"/>
      <c r="E113" s="74"/>
      <c r="F113" s="74"/>
      <c r="G113" s="74"/>
      <c r="H113" s="74"/>
      <c r="I113" s="74"/>
      <c r="J113" s="75" t="s">
        <v>563</v>
      </c>
    </row>
    <row r="114" spans="2:10" x14ac:dyDescent="0.2">
      <c r="B114" s="73" t="s">
        <v>1263</v>
      </c>
      <c r="C114" s="73" t="s">
        <v>2071</v>
      </c>
      <c r="D114" s="74"/>
      <c r="E114" s="74"/>
      <c r="F114" s="74"/>
      <c r="G114" s="74"/>
      <c r="H114" s="74"/>
      <c r="I114" s="74"/>
      <c r="J114" s="75" t="s">
        <v>563</v>
      </c>
    </row>
    <row r="115" spans="2:10" x14ac:dyDescent="0.2">
      <c r="B115" s="73" t="s">
        <v>1264</v>
      </c>
      <c r="C115" s="73" t="s">
        <v>2072</v>
      </c>
      <c r="D115" s="74"/>
      <c r="E115" s="74"/>
      <c r="F115" s="74"/>
      <c r="G115" s="74"/>
      <c r="H115" s="74"/>
      <c r="I115" s="74"/>
      <c r="J115" s="75" t="s">
        <v>563</v>
      </c>
    </row>
    <row r="116" spans="2:10" x14ac:dyDescent="0.2">
      <c r="B116" s="73" t="s">
        <v>1265</v>
      </c>
      <c r="C116" s="73" t="s">
        <v>2073</v>
      </c>
      <c r="D116" s="74"/>
      <c r="E116" s="74"/>
      <c r="F116" s="74"/>
      <c r="G116" s="74"/>
      <c r="H116" s="74"/>
      <c r="I116" s="74"/>
      <c r="J116" s="75" t="s">
        <v>563</v>
      </c>
    </row>
    <row r="117" spans="2:10" x14ac:dyDescent="0.2">
      <c r="B117" s="73" t="s">
        <v>1266</v>
      </c>
      <c r="C117" s="73" t="s">
        <v>2074</v>
      </c>
      <c r="D117" s="74"/>
      <c r="E117" s="74"/>
      <c r="F117" s="74"/>
      <c r="G117" s="74"/>
      <c r="H117" s="74"/>
      <c r="I117" s="74"/>
      <c r="J117" s="75" t="s">
        <v>563</v>
      </c>
    </row>
    <row r="118" spans="2:10" x14ac:dyDescent="0.2">
      <c r="B118" s="73" t="s">
        <v>1267</v>
      </c>
      <c r="C118" s="73" t="s">
        <v>2075</v>
      </c>
      <c r="D118" s="74"/>
      <c r="E118" s="74"/>
      <c r="F118" s="74"/>
      <c r="G118" s="74"/>
      <c r="H118" s="74"/>
      <c r="I118" s="74"/>
      <c r="J118" s="75" t="s">
        <v>563</v>
      </c>
    </row>
    <row r="119" spans="2:10" x14ac:dyDescent="0.2">
      <c r="B119" s="73" t="s">
        <v>1268</v>
      </c>
      <c r="C119" s="73" t="s">
        <v>2076</v>
      </c>
      <c r="D119" s="74"/>
      <c r="E119" s="74"/>
      <c r="F119" s="74"/>
      <c r="G119" s="74"/>
      <c r="H119" s="74"/>
      <c r="I119" s="74"/>
      <c r="J119" s="75" t="s">
        <v>563</v>
      </c>
    </row>
    <row r="120" spans="2:10" x14ac:dyDescent="0.2">
      <c r="B120" s="73" t="s">
        <v>1269</v>
      </c>
      <c r="C120" s="73" t="s">
        <v>2077</v>
      </c>
      <c r="D120" s="74"/>
      <c r="E120" s="74"/>
      <c r="F120" s="74"/>
      <c r="G120" s="74"/>
      <c r="H120" s="74"/>
      <c r="I120" s="74"/>
      <c r="J120" s="75" t="s">
        <v>563</v>
      </c>
    </row>
    <row r="121" spans="2:10" x14ac:dyDescent="0.2">
      <c r="B121" s="73" t="s">
        <v>1270</v>
      </c>
      <c r="C121" s="73" t="s">
        <v>2078</v>
      </c>
      <c r="D121" s="74"/>
      <c r="E121" s="74"/>
      <c r="F121" s="74"/>
      <c r="G121" s="74"/>
      <c r="H121" s="74"/>
      <c r="I121" s="74"/>
      <c r="J121" s="75" t="s">
        <v>563</v>
      </c>
    </row>
    <row r="122" spans="2:10" x14ac:dyDescent="0.2">
      <c r="B122" s="73" t="s">
        <v>1271</v>
      </c>
      <c r="C122" s="73" t="s">
        <v>2079</v>
      </c>
      <c r="D122" s="74"/>
      <c r="E122" s="74"/>
      <c r="F122" s="74"/>
      <c r="G122" s="74"/>
      <c r="H122" s="74"/>
      <c r="I122" s="74"/>
      <c r="J122" s="75" t="s">
        <v>563</v>
      </c>
    </row>
    <row r="123" spans="2:10" x14ac:dyDescent="0.2">
      <c r="B123" s="73" t="s">
        <v>1272</v>
      </c>
      <c r="C123" s="73" t="s">
        <v>2080</v>
      </c>
      <c r="D123" s="74"/>
      <c r="E123" s="74"/>
      <c r="F123" s="74"/>
      <c r="G123" s="74"/>
      <c r="H123" s="74"/>
      <c r="I123" s="74"/>
      <c r="J123" s="75" t="s">
        <v>563</v>
      </c>
    </row>
    <row r="124" spans="2:10" x14ac:dyDescent="0.2">
      <c r="B124" s="73" t="s">
        <v>1273</v>
      </c>
      <c r="C124" s="73" t="s">
        <v>2081</v>
      </c>
      <c r="D124" s="74"/>
      <c r="E124" s="74"/>
      <c r="F124" s="74"/>
      <c r="G124" s="74"/>
      <c r="H124" s="74"/>
      <c r="I124" s="74"/>
      <c r="J124" s="75" t="s">
        <v>563</v>
      </c>
    </row>
    <row r="125" spans="2:10" x14ac:dyDescent="0.2">
      <c r="B125" s="73" t="s">
        <v>1274</v>
      </c>
      <c r="C125" s="73" t="s">
        <v>2082</v>
      </c>
      <c r="D125" s="74"/>
      <c r="E125" s="74"/>
      <c r="F125" s="74"/>
      <c r="G125" s="74"/>
      <c r="H125" s="74"/>
      <c r="I125" s="74"/>
      <c r="J125" s="75" t="s">
        <v>563</v>
      </c>
    </row>
    <row r="126" spans="2:10" x14ac:dyDescent="0.2">
      <c r="B126" s="73" t="s">
        <v>1275</v>
      </c>
      <c r="C126" s="73" t="s">
        <v>2083</v>
      </c>
      <c r="D126" s="74"/>
      <c r="E126" s="74"/>
      <c r="F126" s="74"/>
      <c r="G126" s="74"/>
      <c r="H126" s="74"/>
      <c r="I126" s="74"/>
      <c r="J126" s="75" t="s">
        <v>563</v>
      </c>
    </row>
    <row r="127" spans="2:10" x14ac:dyDescent="0.2">
      <c r="B127" s="73" t="s">
        <v>1276</v>
      </c>
      <c r="C127" s="73" t="s">
        <v>2084</v>
      </c>
      <c r="D127" s="74"/>
      <c r="E127" s="74"/>
      <c r="F127" s="74"/>
      <c r="G127" s="74"/>
      <c r="H127" s="74"/>
      <c r="I127" s="74"/>
      <c r="J127" s="75" t="s">
        <v>563</v>
      </c>
    </row>
    <row r="128" spans="2:10" x14ac:dyDescent="0.2">
      <c r="B128" s="73" t="s">
        <v>1277</v>
      </c>
      <c r="C128" s="73" t="s">
        <v>2085</v>
      </c>
      <c r="D128" s="74"/>
      <c r="E128" s="74"/>
      <c r="F128" s="74"/>
      <c r="G128" s="74"/>
      <c r="H128" s="74"/>
      <c r="I128" s="74"/>
      <c r="J128" s="75" t="s">
        <v>563</v>
      </c>
    </row>
    <row r="129" spans="2:10" x14ac:dyDescent="0.2">
      <c r="B129" s="73" t="s">
        <v>1278</v>
      </c>
      <c r="C129" s="73" t="s">
        <v>2086</v>
      </c>
      <c r="D129" s="74"/>
      <c r="E129" s="74"/>
      <c r="F129" s="74"/>
      <c r="G129" s="74"/>
      <c r="H129" s="74"/>
      <c r="I129" s="74"/>
      <c r="J129" s="75" t="s">
        <v>563</v>
      </c>
    </row>
    <row r="130" spans="2:10" x14ac:dyDescent="0.2">
      <c r="B130" s="73" t="s">
        <v>1279</v>
      </c>
      <c r="C130" s="73" t="s">
        <v>2087</v>
      </c>
      <c r="D130" s="74"/>
      <c r="E130" s="74"/>
      <c r="F130" s="74"/>
      <c r="G130" s="74"/>
      <c r="H130" s="74"/>
      <c r="I130" s="74"/>
      <c r="J130" s="75" t="s">
        <v>563</v>
      </c>
    </row>
    <row r="131" spans="2:10" x14ac:dyDescent="0.2">
      <c r="B131" s="73" t="s">
        <v>1280</v>
      </c>
      <c r="C131" s="73" t="s">
        <v>2088</v>
      </c>
      <c r="D131" s="74"/>
      <c r="E131" s="74"/>
      <c r="F131" s="74"/>
      <c r="G131" s="74"/>
      <c r="H131" s="74"/>
      <c r="I131" s="74"/>
      <c r="J131" s="75" t="s">
        <v>563</v>
      </c>
    </row>
    <row r="132" spans="2:10" x14ac:dyDescent="0.2">
      <c r="B132" s="73" t="s">
        <v>1281</v>
      </c>
      <c r="C132" s="73" t="s">
        <v>2089</v>
      </c>
      <c r="D132" s="74"/>
      <c r="E132" s="74"/>
      <c r="F132" s="74"/>
      <c r="G132" s="74"/>
      <c r="H132" s="74"/>
      <c r="I132" s="74"/>
      <c r="J132" s="75" t="s">
        <v>563</v>
      </c>
    </row>
    <row r="133" spans="2:10" x14ac:dyDescent="0.2">
      <c r="B133" s="73" t="s">
        <v>1282</v>
      </c>
      <c r="C133" s="73" t="s">
        <v>2090</v>
      </c>
      <c r="D133" s="74"/>
      <c r="E133" s="74"/>
      <c r="F133" s="74"/>
      <c r="G133" s="74"/>
      <c r="H133" s="74"/>
      <c r="I133" s="74"/>
      <c r="J133" s="75" t="s">
        <v>563</v>
      </c>
    </row>
    <row r="134" spans="2:10" x14ac:dyDescent="0.2">
      <c r="B134" s="73" t="s">
        <v>1283</v>
      </c>
      <c r="C134" s="73" t="s">
        <v>2091</v>
      </c>
      <c r="D134" s="74"/>
      <c r="E134" s="74"/>
      <c r="F134" s="74"/>
      <c r="G134" s="74"/>
      <c r="H134" s="74"/>
      <c r="I134" s="74"/>
      <c r="J134" s="75" t="s">
        <v>563</v>
      </c>
    </row>
    <row r="135" spans="2:10" x14ac:dyDescent="0.2">
      <c r="B135" s="73" t="s">
        <v>1284</v>
      </c>
      <c r="C135" s="73" t="s">
        <v>2092</v>
      </c>
      <c r="D135" s="74"/>
      <c r="E135" s="74"/>
      <c r="F135" s="74"/>
      <c r="G135" s="74"/>
      <c r="H135" s="74"/>
      <c r="I135" s="74"/>
      <c r="J135" s="75" t="s">
        <v>563</v>
      </c>
    </row>
    <row r="136" spans="2:10" x14ac:dyDescent="0.2">
      <c r="B136" s="73" t="s">
        <v>1285</v>
      </c>
      <c r="C136" s="73" t="s">
        <v>2093</v>
      </c>
      <c r="D136" s="74"/>
      <c r="E136" s="74"/>
      <c r="F136" s="74"/>
      <c r="G136" s="74"/>
      <c r="H136" s="74"/>
      <c r="I136" s="74"/>
      <c r="J136" s="75" t="s">
        <v>563</v>
      </c>
    </row>
    <row r="137" spans="2:10" x14ac:dyDescent="0.2">
      <c r="B137" s="73" t="s">
        <v>1286</v>
      </c>
      <c r="C137" s="73" t="s">
        <v>2094</v>
      </c>
      <c r="D137" s="74"/>
      <c r="E137" s="74"/>
      <c r="F137" s="74"/>
      <c r="G137" s="74"/>
      <c r="H137" s="74"/>
      <c r="I137" s="74"/>
      <c r="J137" s="75" t="s">
        <v>563</v>
      </c>
    </row>
    <row r="138" spans="2:10" x14ac:dyDescent="0.2">
      <c r="B138" s="73" t="s">
        <v>1287</v>
      </c>
      <c r="C138" s="73" t="s">
        <v>2095</v>
      </c>
      <c r="D138" s="74"/>
      <c r="E138" s="74"/>
      <c r="F138" s="74"/>
      <c r="G138" s="74"/>
      <c r="H138" s="74"/>
      <c r="I138" s="74"/>
      <c r="J138" s="75" t="s">
        <v>563</v>
      </c>
    </row>
    <row r="139" spans="2:10" x14ac:dyDescent="0.2">
      <c r="B139" s="73" t="s">
        <v>1288</v>
      </c>
      <c r="C139" s="73" t="s">
        <v>2096</v>
      </c>
      <c r="D139" s="74"/>
      <c r="E139" s="74"/>
      <c r="F139" s="74"/>
      <c r="G139" s="74"/>
      <c r="H139" s="74"/>
      <c r="I139" s="74"/>
      <c r="J139" s="75" t="s">
        <v>563</v>
      </c>
    </row>
    <row r="140" spans="2:10" x14ac:dyDescent="0.2">
      <c r="B140" s="73" t="s">
        <v>1289</v>
      </c>
      <c r="C140" s="73" t="s">
        <v>2097</v>
      </c>
      <c r="D140" s="74"/>
      <c r="E140" s="74"/>
      <c r="F140" s="74"/>
      <c r="G140" s="74"/>
      <c r="H140" s="74"/>
      <c r="I140" s="74"/>
      <c r="J140" s="75" t="s">
        <v>563</v>
      </c>
    </row>
    <row r="141" spans="2:10" x14ac:dyDescent="0.2">
      <c r="B141" s="73" t="s">
        <v>1290</v>
      </c>
      <c r="C141" s="73" t="s">
        <v>2098</v>
      </c>
      <c r="D141" s="74"/>
      <c r="E141" s="74"/>
      <c r="F141" s="74"/>
      <c r="G141" s="74"/>
      <c r="H141" s="74"/>
      <c r="I141" s="74"/>
      <c r="J141" s="75" t="s">
        <v>563</v>
      </c>
    </row>
    <row r="142" spans="2:10" x14ac:dyDescent="0.2">
      <c r="B142" s="73" t="s">
        <v>1291</v>
      </c>
      <c r="C142" s="73" t="s">
        <v>2099</v>
      </c>
      <c r="D142" s="74"/>
      <c r="E142" s="74"/>
      <c r="F142" s="74"/>
      <c r="G142" s="74"/>
      <c r="H142" s="74"/>
      <c r="I142" s="74"/>
      <c r="J142" s="75" t="s">
        <v>563</v>
      </c>
    </row>
    <row r="143" spans="2:10" x14ac:dyDescent="0.2">
      <c r="B143" s="73" t="s">
        <v>1292</v>
      </c>
      <c r="C143" s="73" t="s">
        <v>2100</v>
      </c>
      <c r="D143" s="74"/>
      <c r="E143" s="74"/>
      <c r="F143" s="74"/>
      <c r="G143" s="74"/>
      <c r="H143" s="74"/>
      <c r="I143" s="74"/>
      <c r="J143" s="75" t="s">
        <v>563</v>
      </c>
    </row>
    <row r="144" spans="2:10" x14ac:dyDescent="0.2">
      <c r="B144" s="73" t="s">
        <v>1293</v>
      </c>
      <c r="C144" s="73" t="s">
        <v>2101</v>
      </c>
      <c r="D144" s="74"/>
      <c r="E144" s="74"/>
      <c r="F144" s="74"/>
      <c r="G144" s="74"/>
      <c r="H144" s="74"/>
      <c r="I144" s="74"/>
      <c r="J144" s="75" t="s">
        <v>563</v>
      </c>
    </row>
    <row r="145" spans="2:10" x14ac:dyDescent="0.2">
      <c r="B145" s="73" t="s">
        <v>1294</v>
      </c>
      <c r="C145" s="73" t="s">
        <v>2102</v>
      </c>
      <c r="D145" s="74"/>
      <c r="E145" s="74"/>
      <c r="F145" s="74"/>
      <c r="G145" s="74"/>
      <c r="H145" s="74"/>
      <c r="I145" s="74"/>
      <c r="J145" s="75" t="s">
        <v>563</v>
      </c>
    </row>
    <row r="146" spans="2:10" x14ac:dyDescent="0.2">
      <c r="B146" s="73" t="s">
        <v>1295</v>
      </c>
      <c r="C146" s="73" t="s">
        <v>2103</v>
      </c>
      <c r="D146" s="74"/>
      <c r="E146" s="74"/>
      <c r="F146" s="74"/>
      <c r="G146" s="74"/>
      <c r="H146" s="74"/>
      <c r="I146" s="74"/>
      <c r="J146" s="75" t="s">
        <v>563</v>
      </c>
    </row>
    <row r="147" spans="2:10" x14ac:dyDescent="0.2">
      <c r="B147" s="73" t="s">
        <v>1296</v>
      </c>
      <c r="C147" s="73" t="s">
        <v>2104</v>
      </c>
      <c r="D147" s="74"/>
      <c r="E147" s="74"/>
      <c r="F147" s="74"/>
      <c r="G147" s="74"/>
      <c r="H147" s="74"/>
      <c r="I147" s="74"/>
      <c r="J147" s="75" t="s">
        <v>563</v>
      </c>
    </row>
    <row r="148" spans="2:10" x14ac:dyDescent="0.2">
      <c r="B148" s="73" t="s">
        <v>1297</v>
      </c>
      <c r="C148" s="73" t="s">
        <v>2105</v>
      </c>
      <c r="D148" s="74"/>
      <c r="E148" s="74"/>
      <c r="F148" s="74"/>
      <c r="G148" s="74"/>
      <c r="H148" s="74"/>
      <c r="I148" s="74"/>
      <c r="J148" s="75" t="s">
        <v>563</v>
      </c>
    </row>
    <row r="149" spans="2:10" x14ac:dyDescent="0.2">
      <c r="B149" s="73" t="s">
        <v>1298</v>
      </c>
      <c r="C149" s="73" t="s">
        <v>2106</v>
      </c>
      <c r="D149" s="74"/>
      <c r="E149" s="74"/>
      <c r="F149" s="74"/>
      <c r="G149" s="74"/>
      <c r="H149" s="74"/>
      <c r="I149" s="74"/>
      <c r="J149" s="75" t="s">
        <v>563</v>
      </c>
    </row>
    <row r="150" spans="2:10" x14ac:dyDescent="0.2">
      <c r="B150" s="73" t="s">
        <v>1299</v>
      </c>
      <c r="C150" s="73" t="s">
        <v>2107</v>
      </c>
      <c r="D150" s="74"/>
      <c r="E150" s="74"/>
      <c r="F150" s="74"/>
      <c r="G150" s="74"/>
      <c r="H150" s="74"/>
      <c r="I150" s="74"/>
      <c r="J150" s="75" t="s">
        <v>563</v>
      </c>
    </row>
    <row r="151" spans="2:10" x14ac:dyDescent="0.2">
      <c r="B151" s="73" t="s">
        <v>1300</v>
      </c>
      <c r="C151" s="73" t="s">
        <v>2108</v>
      </c>
      <c r="D151" s="74"/>
      <c r="E151" s="74"/>
      <c r="F151" s="74"/>
      <c r="G151" s="74"/>
      <c r="H151" s="74"/>
      <c r="I151" s="74"/>
      <c r="J151" s="75" t="s">
        <v>563</v>
      </c>
    </row>
    <row r="152" spans="2:10" x14ac:dyDescent="0.2">
      <c r="B152" s="73" t="s">
        <v>1301</v>
      </c>
      <c r="C152" s="73" t="s">
        <v>2109</v>
      </c>
      <c r="D152" s="74"/>
      <c r="E152" s="74"/>
      <c r="F152" s="74"/>
      <c r="G152" s="74"/>
      <c r="H152" s="74"/>
      <c r="I152" s="74"/>
      <c r="J152" s="75" t="s">
        <v>563</v>
      </c>
    </row>
    <row r="153" spans="2:10" x14ac:dyDescent="0.2">
      <c r="B153" s="73" t="s">
        <v>1302</v>
      </c>
      <c r="C153" s="73" t="s">
        <v>2110</v>
      </c>
      <c r="D153" s="74"/>
      <c r="E153" s="74"/>
      <c r="F153" s="74"/>
      <c r="G153" s="74"/>
      <c r="H153" s="74"/>
      <c r="I153" s="74"/>
      <c r="J153" s="75" t="s">
        <v>563</v>
      </c>
    </row>
    <row r="154" spans="2:10" x14ac:dyDescent="0.2">
      <c r="B154" s="73" t="s">
        <v>1303</v>
      </c>
      <c r="C154" s="73" t="s">
        <v>2111</v>
      </c>
      <c r="D154" s="74"/>
      <c r="E154" s="74"/>
      <c r="F154" s="74"/>
      <c r="G154" s="74"/>
      <c r="H154" s="74"/>
      <c r="I154" s="74"/>
      <c r="J154" s="75" t="s">
        <v>563</v>
      </c>
    </row>
    <row r="155" spans="2:10" x14ac:dyDescent="0.2">
      <c r="B155" s="73" t="s">
        <v>1304</v>
      </c>
      <c r="C155" s="73" t="s">
        <v>2112</v>
      </c>
      <c r="D155" s="74"/>
      <c r="E155" s="74"/>
      <c r="F155" s="74"/>
      <c r="G155" s="74"/>
      <c r="H155" s="74"/>
      <c r="I155" s="74"/>
      <c r="J155" s="75" t="s">
        <v>563</v>
      </c>
    </row>
    <row r="156" spans="2:10" x14ac:dyDescent="0.2">
      <c r="B156" s="73" t="s">
        <v>1305</v>
      </c>
      <c r="C156" s="73" t="s">
        <v>2113</v>
      </c>
      <c r="D156" s="74"/>
      <c r="E156" s="74"/>
      <c r="F156" s="74"/>
      <c r="G156" s="74"/>
      <c r="H156" s="74"/>
      <c r="I156" s="74"/>
      <c r="J156" s="75" t="s">
        <v>563</v>
      </c>
    </row>
    <row r="157" spans="2:10" x14ac:dyDescent="0.2">
      <c r="B157" s="73" t="s">
        <v>1306</v>
      </c>
      <c r="C157" s="73" t="s">
        <v>2114</v>
      </c>
      <c r="D157" s="74"/>
      <c r="E157" s="74"/>
      <c r="F157" s="74"/>
      <c r="G157" s="74"/>
      <c r="H157" s="74"/>
      <c r="I157" s="74"/>
      <c r="J157" s="75" t="s">
        <v>563</v>
      </c>
    </row>
    <row r="158" spans="2:10" x14ac:dyDescent="0.2">
      <c r="B158" s="73" t="s">
        <v>1307</v>
      </c>
      <c r="C158" s="73" t="s">
        <v>2115</v>
      </c>
      <c r="D158" s="74"/>
      <c r="E158" s="74"/>
      <c r="F158" s="74"/>
      <c r="G158" s="74"/>
      <c r="H158" s="74"/>
      <c r="I158" s="74"/>
      <c r="J158" s="75" t="s">
        <v>563</v>
      </c>
    </row>
    <row r="159" spans="2:10" x14ac:dyDescent="0.2">
      <c r="B159" s="73" t="s">
        <v>1308</v>
      </c>
      <c r="C159" s="73" t="s">
        <v>2116</v>
      </c>
      <c r="D159" s="74"/>
      <c r="E159" s="74"/>
      <c r="F159" s="74"/>
      <c r="G159" s="74"/>
      <c r="H159" s="74"/>
      <c r="I159" s="74"/>
      <c r="J159" s="75" t="s">
        <v>563</v>
      </c>
    </row>
    <row r="160" spans="2:10" x14ac:dyDescent="0.2">
      <c r="B160" s="73" t="s">
        <v>1309</v>
      </c>
      <c r="C160" s="73" t="s">
        <v>2117</v>
      </c>
      <c r="D160" s="74"/>
      <c r="E160" s="74"/>
      <c r="F160" s="74"/>
      <c r="G160" s="74"/>
      <c r="H160" s="74"/>
      <c r="I160" s="74"/>
      <c r="J160" s="75" t="s">
        <v>563</v>
      </c>
    </row>
    <row r="161" spans="2:10" x14ac:dyDescent="0.2">
      <c r="B161" s="73" t="s">
        <v>1310</v>
      </c>
      <c r="C161" s="73" t="s">
        <v>2118</v>
      </c>
      <c r="D161" s="74"/>
      <c r="E161" s="74"/>
      <c r="F161" s="74"/>
      <c r="G161" s="74"/>
      <c r="H161" s="74"/>
      <c r="I161" s="74"/>
      <c r="J161" s="75" t="s">
        <v>563</v>
      </c>
    </row>
    <row r="162" spans="2:10" x14ac:dyDescent="0.2">
      <c r="B162" s="73" t="s">
        <v>1311</v>
      </c>
      <c r="C162" s="73" t="s">
        <v>2119</v>
      </c>
      <c r="D162" s="74"/>
      <c r="E162" s="74"/>
      <c r="F162" s="74"/>
      <c r="G162" s="74"/>
      <c r="H162" s="74"/>
      <c r="I162" s="74"/>
      <c r="J162" s="75" t="s">
        <v>563</v>
      </c>
    </row>
    <row r="163" spans="2:10" x14ac:dyDescent="0.2">
      <c r="B163" s="73" t="s">
        <v>1312</v>
      </c>
      <c r="C163" s="73" t="s">
        <v>2120</v>
      </c>
      <c r="D163" s="74"/>
      <c r="E163" s="74"/>
      <c r="F163" s="74"/>
      <c r="G163" s="74"/>
      <c r="H163" s="74"/>
      <c r="I163" s="74"/>
      <c r="J163" s="75" t="s">
        <v>563</v>
      </c>
    </row>
    <row r="164" spans="2:10" x14ac:dyDescent="0.2">
      <c r="B164" s="73" t="s">
        <v>1313</v>
      </c>
      <c r="C164" s="73" t="s">
        <v>2121</v>
      </c>
      <c r="D164" s="74"/>
      <c r="E164" s="74"/>
      <c r="F164" s="74"/>
      <c r="G164" s="74"/>
      <c r="H164" s="74"/>
      <c r="I164" s="74"/>
      <c r="J164" s="75" t="s">
        <v>563</v>
      </c>
    </row>
    <row r="165" spans="2:10" x14ac:dyDescent="0.2">
      <c r="B165" s="73" t="s">
        <v>1314</v>
      </c>
      <c r="C165" s="73" t="s">
        <v>2122</v>
      </c>
      <c r="D165" s="74"/>
      <c r="E165" s="74"/>
      <c r="F165" s="74"/>
      <c r="G165" s="74"/>
      <c r="H165" s="74"/>
      <c r="I165" s="74"/>
      <c r="J165" s="75" t="s">
        <v>563</v>
      </c>
    </row>
    <row r="166" spans="2:10" x14ac:dyDescent="0.2">
      <c r="B166" s="73" t="s">
        <v>1315</v>
      </c>
      <c r="C166" s="73" t="s">
        <v>2123</v>
      </c>
      <c r="D166" s="74"/>
      <c r="E166" s="74"/>
      <c r="F166" s="74"/>
      <c r="G166" s="74"/>
      <c r="H166" s="74"/>
      <c r="I166" s="74"/>
      <c r="J166" s="75" t="s">
        <v>563</v>
      </c>
    </row>
    <row r="167" spans="2:10" x14ac:dyDescent="0.2">
      <c r="B167" s="73" t="s">
        <v>1316</v>
      </c>
      <c r="C167" s="73" t="s">
        <v>2124</v>
      </c>
      <c r="D167" s="74"/>
      <c r="E167" s="74"/>
      <c r="F167" s="74"/>
      <c r="G167" s="74"/>
      <c r="H167" s="74"/>
      <c r="I167" s="74"/>
      <c r="J167" s="75" t="s">
        <v>563</v>
      </c>
    </row>
    <row r="168" spans="2:10" x14ac:dyDescent="0.2">
      <c r="B168" s="73" t="s">
        <v>1317</v>
      </c>
      <c r="C168" s="73" t="s">
        <v>2125</v>
      </c>
      <c r="D168" s="74"/>
      <c r="E168" s="74"/>
      <c r="F168" s="74"/>
      <c r="G168" s="74"/>
      <c r="H168" s="74"/>
      <c r="I168" s="74"/>
      <c r="J168" s="75" t="s">
        <v>563</v>
      </c>
    </row>
    <row r="169" spans="2:10" x14ac:dyDescent="0.2">
      <c r="B169" s="73" t="s">
        <v>1318</v>
      </c>
      <c r="C169" s="73" t="s">
        <v>2126</v>
      </c>
      <c r="D169" s="74"/>
      <c r="E169" s="74"/>
      <c r="F169" s="74"/>
      <c r="G169" s="74"/>
      <c r="H169" s="74"/>
      <c r="I169" s="74"/>
      <c r="J169" s="75" t="s">
        <v>563</v>
      </c>
    </row>
    <row r="170" spans="2:10" x14ac:dyDescent="0.2">
      <c r="B170" s="73" t="s">
        <v>1319</v>
      </c>
      <c r="C170" s="73" t="s">
        <v>2127</v>
      </c>
      <c r="D170" s="74"/>
      <c r="E170" s="74"/>
      <c r="F170" s="74"/>
      <c r="G170" s="74"/>
      <c r="H170" s="74"/>
      <c r="I170" s="74"/>
      <c r="J170" s="75" t="s">
        <v>563</v>
      </c>
    </row>
    <row r="171" spans="2:10" x14ac:dyDescent="0.2">
      <c r="B171" s="73" t="s">
        <v>1320</v>
      </c>
      <c r="C171" s="73" t="s">
        <v>2128</v>
      </c>
      <c r="D171" s="74"/>
      <c r="E171" s="74"/>
      <c r="F171" s="74"/>
      <c r="G171" s="74"/>
      <c r="H171" s="74"/>
      <c r="I171" s="74"/>
      <c r="J171" s="75" t="s">
        <v>563</v>
      </c>
    </row>
    <row r="172" spans="2:10" x14ac:dyDescent="0.2">
      <c r="B172" s="73" t="s">
        <v>1321</v>
      </c>
      <c r="C172" s="73" t="s">
        <v>2129</v>
      </c>
      <c r="D172" s="74"/>
      <c r="E172" s="74"/>
      <c r="F172" s="74"/>
      <c r="G172" s="74"/>
      <c r="H172" s="74"/>
      <c r="I172" s="74"/>
      <c r="J172" s="75" t="s">
        <v>563</v>
      </c>
    </row>
    <row r="173" spans="2:10" x14ac:dyDescent="0.2">
      <c r="B173" s="73" t="s">
        <v>1322</v>
      </c>
      <c r="C173" s="73" t="s">
        <v>2130</v>
      </c>
      <c r="D173" s="74"/>
      <c r="E173" s="74"/>
      <c r="F173" s="74"/>
      <c r="G173" s="74"/>
      <c r="H173" s="74"/>
      <c r="I173" s="74"/>
      <c r="J173" s="75" t="s">
        <v>563</v>
      </c>
    </row>
    <row r="174" spans="2:10" x14ac:dyDescent="0.2">
      <c r="B174" s="73" t="s">
        <v>1323</v>
      </c>
      <c r="C174" s="73" t="s">
        <v>2131</v>
      </c>
      <c r="D174" s="74"/>
      <c r="E174" s="74"/>
      <c r="F174" s="74"/>
      <c r="G174" s="74"/>
      <c r="H174" s="74"/>
      <c r="I174" s="74"/>
      <c r="J174" s="75" t="s">
        <v>563</v>
      </c>
    </row>
    <row r="175" spans="2:10" x14ac:dyDescent="0.2">
      <c r="B175" s="73" t="s">
        <v>1324</v>
      </c>
      <c r="C175" s="73" t="s">
        <v>2132</v>
      </c>
      <c r="D175" s="74"/>
      <c r="E175" s="74"/>
      <c r="F175" s="74"/>
      <c r="G175" s="74"/>
      <c r="H175" s="74"/>
      <c r="I175" s="74"/>
      <c r="J175" s="75" t="s">
        <v>563</v>
      </c>
    </row>
    <row r="176" spans="2:10" x14ac:dyDescent="0.2">
      <c r="B176" s="73" t="s">
        <v>1325</v>
      </c>
      <c r="C176" s="73" t="s">
        <v>2133</v>
      </c>
      <c r="D176" s="74"/>
      <c r="E176" s="74"/>
      <c r="F176" s="74"/>
      <c r="G176" s="74"/>
      <c r="H176" s="74"/>
      <c r="I176" s="74"/>
      <c r="J176" s="75" t="s">
        <v>563</v>
      </c>
    </row>
    <row r="177" spans="2:10" x14ac:dyDescent="0.2">
      <c r="B177" s="73" t="s">
        <v>1326</v>
      </c>
      <c r="C177" s="73" t="s">
        <v>2134</v>
      </c>
      <c r="D177" s="74"/>
      <c r="E177" s="74"/>
      <c r="F177" s="74"/>
      <c r="G177" s="74"/>
      <c r="H177" s="74"/>
      <c r="I177" s="74"/>
      <c r="J177" s="75" t="s">
        <v>563</v>
      </c>
    </row>
    <row r="178" spans="2:10" x14ac:dyDescent="0.2">
      <c r="B178" s="73" t="s">
        <v>1327</v>
      </c>
      <c r="C178" s="73" t="s">
        <v>2135</v>
      </c>
      <c r="D178" s="74"/>
      <c r="E178" s="74"/>
      <c r="F178" s="74"/>
      <c r="G178" s="74"/>
      <c r="H178" s="74"/>
      <c r="I178" s="74"/>
      <c r="J178" s="75" t="s">
        <v>563</v>
      </c>
    </row>
    <row r="179" spans="2:10" x14ac:dyDescent="0.2">
      <c r="B179" s="73" t="s">
        <v>1328</v>
      </c>
      <c r="C179" s="73" t="s">
        <v>2136</v>
      </c>
      <c r="D179" s="74"/>
      <c r="E179" s="74"/>
      <c r="F179" s="74"/>
      <c r="G179" s="74"/>
      <c r="H179" s="74"/>
      <c r="I179" s="74"/>
      <c r="J179" s="75" t="s">
        <v>563</v>
      </c>
    </row>
    <row r="180" spans="2:10" x14ac:dyDescent="0.2">
      <c r="B180" s="73" t="s">
        <v>1329</v>
      </c>
      <c r="C180" s="73" t="s">
        <v>2137</v>
      </c>
      <c r="D180" s="74"/>
      <c r="E180" s="74"/>
      <c r="F180" s="74"/>
      <c r="G180" s="74"/>
      <c r="H180" s="74"/>
      <c r="I180" s="74"/>
      <c r="J180" s="75" t="s">
        <v>563</v>
      </c>
    </row>
    <row r="181" spans="2:10" x14ac:dyDescent="0.2">
      <c r="B181" s="73" t="s">
        <v>1330</v>
      </c>
      <c r="C181" s="73" t="s">
        <v>2138</v>
      </c>
      <c r="D181" s="74"/>
      <c r="E181" s="74"/>
      <c r="F181" s="74"/>
      <c r="G181" s="74"/>
      <c r="H181" s="74"/>
      <c r="I181" s="74"/>
      <c r="J181" s="75" t="s">
        <v>563</v>
      </c>
    </row>
    <row r="182" spans="2:10" x14ac:dyDescent="0.2">
      <c r="B182" s="73" t="s">
        <v>1331</v>
      </c>
      <c r="C182" s="73" t="s">
        <v>2139</v>
      </c>
      <c r="D182" s="74"/>
      <c r="E182" s="74"/>
      <c r="F182" s="74"/>
      <c r="G182" s="74"/>
      <c r="H182" s="74"/>
      <c r="I182" s="74"/>
      <c r="J182" s="75" t="s">
        <v>563</v>
      </c>
    </row>
    <row r="183" spans="2:10" x14ac:dyDescent="0.2">
      <c r="B183" s="73" t="s">
        <v>1332</v>
      </c>
      <c r="C183" s="73" t="s">
        <v>2140</v>
      </c>
      <c r="D183" s="74"/>
      <c r="E183" s="74"/>
      <c r="F183" s="74"/>
      <c r="G183" s="74"/>
      <c r="H183" s="74"/>
      <c r="I183" s="74"/>
      <c r="J183" s="75" t="s">
        <v>563</v>
      </c>
    </row>
    <row r="184" spans="2:10" x14ac:dyDescent="0.2">
      <c r="B184" s="73" t="s">
        <v>1333</v>
      </c>
      <c r="C184" s="73" t="s">
        <v>2141</v>
      </c>
      <c r="D184" s="74"/>
      <c r="E184" s="74"/>
      <c r="F184" s="74"/>
      <c r="G184" s="74"/>
      <c r="H184" s="74"/>
      <c r="I184" s="74"/>
      <c r="J184" s="75" t="s">
        <v>563</v>
      </c>
    </row>
    <row r="185" spans="2:10" x14ac:dyDescent="0.2">
      <c r="B185" s="73" t="s">
        <v>1334</v>
      </c>
      <c r="C185" s="73" t="s">
        <v>2142</v>
      </c>
      <c r="D185" s="74"/>
      <c r="E185" s="74"/>
      <c r="F185" s="74"/>
      <c r="G185" s="74"/>
      <c r="H185" s="74"/>
      <c r="I185" s="74"/>
      <c r="J185" s="75" t="s">
        <v>563</v>
      </c>
    </row>
    <row r="186" spans="2:10" x14ac:dyDescent="0.2">
      <c r="B186" s="73" t="s">
        <v>1335</v>
      </c>
      <c r="C186" s="73" t="s">
        <v>2143</v>
      </c>
      <c r="D186" s="74"/>
      <c r="E186" s="74"/>
      <c r="F186" s="74"/>
      <c r="G186" s="74"/>
      <c r="H186" s="74"/>
      <c r="I186" s="74"/>
      <c r="J186" s="75" t="s">
        <v>563</v>
      </c>
    </row>
    <row r="187" spans="2:10" x14ac:dyDescent="0.2">
      <c r="B187" s="73" t="s">
        <v>1336</v>
      </c>
      <c r="C187" s="73" t="s">
        <v>2144</v>
      </c>
      <c r="D187" s="74"/>
      <c r="E187" s="74"/>
      <c r="F187" s="74"/>
      <c r="G187" s="74"/>
      <c r="H187" s="74"/>
      <c r="I187" s="74"/>
      <c r="J187" s="75" t="s">
        <v>563</v>
      </c>
    </row>
    <row r="188" spans="2:10" x14ac:dyDescent="0.2">
      <c r="B188" s="73" t="s">
        <v>1337</v>
      </c>
      <c r="C188" s="73" t="s">
        <v>2145</v>
      </c>
      <c r="D188" s="74"/>
      <c r="E188" s="74"/>
      <c r="F188" s="74"/>
      <c r="G188" s="74"/>
      <c r="H188" s="74"/>
      <c r="I188" s="74"/>
      <c r="J188" s="75" t="s">
        <v>563</v>
      </c>
    </row>
    <row r="189" spans="2:10" x14ac:dyDescent="0.2">
      <c r="B189" s="73" t="s">
        <v>1338</v>
      </c>
      <c r="C189" s="73" t="s">
        <v>2146</v>
      </c>
      <c r="D189" s="74"/>
      <c r="E189" s="74"/>
      <c r="F189" s="74"/>
      <c r="G189" s="74"/>
      <c r="H189" s="74"/>
      <c r="I189" s="74"/>
      <c r="J189" s="75" t="s">
        <v>563</v>
      </c>
    </row>
    <row r="190" spans="2:10" x14ac:dyDescent="0.2">
      <c r="B190" s="73" t="s">
        <v>1339</v>
      </c>
      <c r="C190" s="73" t="s">
        <v>2147</v>
      </c>
      <c r="D190" s="74"/>
      <c r="E190" s="74"/>
      <c r="F190" s="74"/>
      <c r="G190" s="74"/>
      <c r="H190" s="74"/>
      <c r="I190" s="74"/>
      <c r="J190" s="75" t="s">
        <v>563</v>
      </c>
    </row>
    <row r="191" spans="2:10" x14ac:dyDescent="0.2">
      <c r="B191" s="73" t="s">
        <v>1340</v>
      </c>
      <c r="C191" s="73" t="s">
        <v>2148</v>
      </c>
      <c r="D191" s="74"/>
      <c r="E191" s="74"/>
      <c r="F191" s="74"/>
      <c r="G191" s="74"/>
      <c r="H191" s="74"/>
      <c r="I191" s="74"/>
      <c r="J191" s="75" t="s">
        <v>563</v>
      </c>
    </row>
    <row r="192" spans="2:10" x14ac:dyDescent="0.2">
      <c r="B192" s="73" t="s">
        <v>1341</v>
      </c>
      <c r="C192" s="73" t="s">
        <v>2149</v>
      </c>
      <c r="D192" s="74"/>
      <c r="E192" s="74"/>
      <c r="F192" s="74"/>
      <c r="G192" s="74"/>
      <c r="H192" s="74"/>
      <c r="I192" s="74"/>
      <c r="J192" s="75" t="s">
        <v>563</v>
      </c>
    </row>
    <row r="193" spans="2:10" x14ac:dyDescent="0.2">
      <c r="B193" s="73" t="s">
        <v>1342</v>
      </c>
      <c r="C193" s="73" t="s">
        <v>2150</v>
      </c>
      <c r="D193" s="74"/>
      <c r="E193" s="74"/>
      <c r="F193" s="74"/>
      <c r="G193" s="74"/>
      <c r="H193" s="74"/>
      <c r="I193" s="74"/>
      <c r="J193" s="75" t="s">
        <v>563</v>
      </c>
    </row>
    <row r="194" spans="2:10" x14ac:dyDescent="0.2">
      <c r="B194" s="73" t="s">
        <v>1343</v>
      </c>
      <c r="C194" s="73" t="s">
        <v>2151</v>
      </c>
      <c r="D194" s="74"/>
      <c r="E194" s="74"/>
      <c r="F194" s="74"/>
      <c r="G194" s="74"/>
      <c r="H194" s="74"/>
      <c r="I194" s="74"/>
      <c r="J194" s="75" t="s">
        <v>563</v>
      </c>
    </row>
    <row r="195" spans="2:10" x14ac:dyDescent="0.2">
      <c r="B195" s="73" t="s">
        <v>1344</v>
      </c>
      <c r="C195" s="73" t="s">
        <v>2152</v>
      </c>
      <c r="D195" s="74"/>
      <c r="E195" s="74"/>
      <c r="F195" s="74"/>
      <c r="G195" s="74"/>
      <c r="H195" s="74"/>
      <c r="I195" s="74"/>
      <c r="J195" s="75" t="s">
        <v>563</v>
      </c>
    </row>
    <row r="196" spans="2:10" x14ac:dyDescent="0.2">
      <c r="B196" s="73" t="s">
        <v>1345</v>
      </c>
      <c r="C196" s="73" t="s">
        <v>2153</v>
      </c>
      <c r="D196" s="74"/>
      <c r="E196" s="74"/>
      <c r="F196" s="74"/>
      <c r="G196" s="74"/>
      <c r="H196" s="74"/>
      <c r="I196" s="74"/>
      <c r="J196" s="75" t="s">
        <v>563</v>
      </c>
    </row>
    <row r="197" spans="2:10" x14ac:dyDescent="0.2">
      <c r="B197" s="73" t="s">
        <v>1346</v>
      </c>
      <c r="C197" s="73" t="s">
        <v>2154</v>
      </c>
      <c r="D197" s="74"/>
      <c r="E197" s="74"/>
      <c r="F197" s="74"/>
      <c r="G197" s="74"/>
      <c r="H197" s="74"/>
      <c r="I197" s="74"/>
      <c r="J197" s="75" t="s">
        <v>563</v>
      </c>
    </row>
    <row r="198" spans="2:10" x14ac:dyDescent="0.2">
      <c r="B198" s="73" t="s">
        <v>1347</v>
      </c>
      <c r="C198" s="73" t="s">
        <v>2155</v>
      </c>
      <c r="D198" s="74"/>
      <c r="E198" s="74"/>
      <c r="F198" s="74"/>
      <c r="G198" s="74"/>
      <c r="H198" s="74"/>
      <c r="I198" s="74"/>
      <c r="J198" s="75" t="s">
        <v>563</v>
      </c>
    </row>
    <row r="199" spans="2:10" x14ac:dyDescent="0.2">
      <c r="B199" s="73" t="s">
        <v>1348</v>
      </c>
      <c r="C199" s="73" t="s">
        <v>2156</v>
      </c>
      <c r="D199" s="74"/>
      <c r="E199" s="74"/>
      <c r="F199" s="74"/>
      <c r="G199" s="74"/>
      <c r="H199" s="74"/>
      <c r="I199" s="74"/>
      <c r="J199" s="75" t="s">
        <v>563</v>
      </c>
    </row>
    <row r="200" spans="2:10" x14ac:dyDescent="0.2">
      <c r="B200" s="73" t="s">
        <v>1349</v>
      </c>
      <c r="C200" s="73" t="s">
        <v>2157</v>
      </c>
      <c r="D200" s="74"/>
      <c r="E200" s="74"/>
      <c r="F200" s="74"/>
      <c r="G200" s="74"/>
      <c r="H200" s="74"/>
      <c r="I200" s="74"/>
      <c r="J200" s="75" t="s">
        <v>563</v>
      </c>
    </row>
    <row r="201" spans="2:10" x14ac:dyDescent="0.2">
      <c r="B201" s="73" t="s">
        <v>1350</v>
      </c>
      <c r="C201" s="73" t="s">
        <v>2158</v>
      </c>
      <c r="D201" s="74"/>
      <c r="E201" s="74"/>
      <c r="F201" s="74"/>
      <c r="G201" s="74"/>
      <c r="H201" s="74"/>
      <c r="I201" s="74"/>
      <c r="J201" s="75" t="s">
        <v>563</v>
      </c>
    </row>
    <row r="202" spans="2:10" x14ac:dyDescent="0.2">
      <c r="B202" s="73" t="s">
        <v>1351</v>
      </c>
      <c r="C202" s="73" t="s">
        <v>2159</v>
      </c>
      <c r="D202" s="74"/>
      <c r="E202" s="74"/>
      <c r="F202" s="74"/>
      <c r="G202" s="74"/>
      <c r="H202" s="74"/>
      <c r="I202" s="74"/>
      <c r="J202" s="75" t="s">
        <v>563</v>
      </c>
    </row>
    <row r="203" spans="2:10" x14ac:dyDescent="0.2">
      <c r="B203" s="73" t="s">
        <v>1352</v>
      </c>
      <c r="C203" s="73" t="s">
        <v>2160</v>
      </c>
      <c r="D203" s="74"/>
      <c r="E203" s="74"/>
      <c r="F203" s="74"/>
      <c r="G203" s="74"/>
      <c r="H203" s="74"/>
      <c r="I203" s="74"/>
      <c r="J203" s="75" t="s">
        <v>563</v>
      </c>
    </row>
    <row r="204" spans="2:10" x14ac:dyDescent="0.2">
      <c r="B204" s="73" t="s">
        <v>1353</v>
      </c>
      <c r="C204" s="73" t="s">
        <v>2161</v>
      </c>
      <c r="D204" s="74"/>
      <c r="E204" s="74"/>
      <c r="F204" s="74"/>
      <c r="G204" s="74"/>
      <c r="H204" s="74"/>
      <c r="I204" s="74"/>
      <c r="J204" s="75" t="s">
        <v>563</v>
      </c>
    </row>
    <row r="205" spans="2:10" x14ac:dyDescent="0.2">
      <c r="B205" s="73" t="s">
        <v>1354</v>
      </c>
      <c r="C205" s="73" t="s">
        <v>2162</v>
      </c>
      <c r="D205" s="74"/>
      <c r="E205" s="74"/>
      <c r="F205" s="74"/>
      <c r="G205" s="74"/>
      <c r="H205" s="74"/>
      <c r="I205" s="74"/>
      <c r="J205" s="75" t="s">
        <v>563</v>
      </c>
    </row>
    <row r="206" spans="2:10" x14ac:dyDescent="0.2">
      <c r="B206" s="73" t="s">
        <v>1355</v>
      </c>
      <c r="C206" s="73" t="s">
        <v>2163</v>
      </c>
      <c r="D206" s="74"/>
      <c r="E206" s="74"/>
      <c r="F206" s="74"/>
      <c r="G206" s="74"/>
      <c r="H206" s="74"/>
      <c r="I206" s="74"/>
      <c r="J206" s="75" t="s">
        <v>563</v>
      </c>
    </row>
    <row r="207" spans="2:10" x14ac:dyDescent="0.2">
      <c r="B207" s="73" t="s">
        <v>1356</v>
      </c>
      <c r="C207" s="73" t="s">
        <v>2164</v>
      </c>
      <c r="D207" s="74"/>
      <c r="E207" s="74"/>
      <c r="F207" s="74"/>
      <c r="G207" s="74"/>
      <c r="H207" s="74"/>
      <c r="I207" s="74"/>
      <c r="J207" s="75" t="s">
        <v>563</v>
      </c>
    </row>
    <row r="208" spans="2:10" x14ac:dyDescent="0.2">
      <c r="B208" s="73" t="s">
        <v>1357</v>
      </c>
      <c r="C208" s="73" t="s">
        <v>2165</v>
      </c>
      <c r="D208" s="74"/>
      <c r="E208" s="74"/>
      <c r="F208" s="74"/>
      <c r="G208" s="74"/>
      <c r="H208" s="74"/>
      <c r="I208" s="74"/>
      <c r="J208" s="75" t="s">
        <v>563</v>
      </c>
    </row>
    <row r="209" spans="2:10" x14ac:dyDescent="0.2">
      <c r="B209" s="73" t="s">
        <v>1358</v>
      </c>
      <c r="C209" s="73" t="s">
        <v>2166</v>
      </c>
      <c r="D209" s="74"/>
      <c r="E209" s="74"/>
      <c r="F209" s="74"/>
      <c r="G209" s="74"/>
      <c r="H209" s="74"/>
      <c r="I209" s="74"/>
      <c r="J209" s="75" t="s">
        <v>563</v>
      </c>
    </row>
    <row r="210" spans="2:10" x14ac:dyDescent="0.2">
      <c r="B210" s="73" t="s">
        <v>1359</v>
      </c>
      <c r="C210" s="73" t="s">
        <v>2167</v>
      </c>
      <c r="D210" s="74"/>
      <c r="E210" s="74"/>
      <c r="F210" s="74"/>
      <c r="G210" s="74"/>
      <c r="H210" s="74"/>
      <c r="I210" s="74"/>
      <c r="J210" s="75" t="s">
        <v>563</v>
      </c>
    </row>
    <row r="211" spans="2:10" x14ac:dyDescent="0.2">
      <c r="B211" s="73" t="s">
        <v>1360</v>
      </c>
      <c r="C211" s="73" t="s">
        <v>2168</v>
      </c>
      <c r="D211" s="74"/>
      <c r="E211" s="74"/>
      <c r="F211" s="74"/>
      <c r="G211" s="74"/>
      <c r="H211" s="74"/>
      <c r="I211" s="74"/>
      <c r="J211" s="75" t="s">
        <v>563</v>
      </c>
    </row>
    <row r="212" spans="2:10" x14ac:dyDescent="0.2">
      <c r="B212" s="73" t="s">
        <v>1361</v>
      </c>
      <c r="C212" s="73" t="s">
        <v>2169</v>
      </c>
      <c r="D212" s="74"/>
      <c r="E212" s="74"/>
      <c r="F212" s="74"/>
      <c r="G212" s="74"/>
      <c r="H212" s="74"/>
      <c r="I212" s="74"/>
      <c r="J212" s="75" t="s">
        <v>563</v>
      </c>
    </row>
    <row r="213" spans="2:10" x14ac:dyDescent="0.2">
      <c r="B213" s="73" t="s">
        <v>1362</v>
      </c>
      <c r="C213" s="73" t="s">
        <v>2170</v>
      </c>
      <c r="D213" s="74"/>
      <c r="E213" s="74"/>
      <c r="F213" s="74"/>
      <c r="G213" s="74"/>
      <c r="H213" s="74"/>
      <c r="I213" s="74"/>
      <c r="J213" s="75" t="s">
        <v>563</v>
      </c>
    </row>
    <row r="214" spans="2:10" x14ac:dyDescent="0.2">
      <c r="B214" s="73" t="s">
        <v>1363</v>
      </c>
      <c r="C214" s="73" t="s">
        <v>2171</v>
      </c>
      <c r="D214" s="74"/>
      <c r="E214" s="74"/>
      <c r="F214" s="74"/>
      <c r="G214" s="74"/>
      <c r="H214" s="74"/>
      <c r="I214" s="74"/>
      <c r="J214" s="75" t="s">
        <v>563</v>
      </c>
    </row>
    <row r="215" spans="2:10" x14ac:dyDescent="0.2">
      <c r="B215" s="73" t="s">
        <v>1364</v>
      </c>
      <c r="C215" s="73" t="s">
        <v>2172</v>
      </c>
      <c r="D215" s="74"/>
      <c r="E215" s="74"/>
      <c r="F215" s="74"/>
      <c r="G215" s="74"/>
      <c r="H215" s="74"/>
      <c r="I215" s="74"/>
      <c r="J215" s="75" t="s">
        <v>563</v>
      </c>
    </row>
    <row r="216" spans="2:10" x14ac:dyDescent="0.2">
      <c r="B216" s="73" t="s">
        <v>1365</v>
      </c>
      <c r="C216" s="73" t="s">
        <v>2173</v>
      </c>
      <c r="D216" s="74"/>
      <c r="E216" s="74"/>
      <c r="F216" s="74"/>
      <c r="G216" s="74"/>
      <c r="H216" s="74"/>
      <c r="I216" s="74"/>
      <c r="J216" s="75" t="s">
        <v>563</v>
      </c>
    </row>
    <row r="217" spans="2:10" x14ac:dyDescent="0.2">
      <c r="B217" s="73" t="s">
        <v>1366</v>
      </c>
      <c r="C217" s="73" t="s">
        <v>2174</v>
      </c>
      <c r="D217" s="74"/>
      <c r="E217" s="74"/>
      <c r="F217" s="74"/>
      <c r="G217" s="74"/>
      <c r="H217" s="74"/>
      <c r="I217" s="74"/>
      <c r="J217" s="75" t="s">
        <v>563</v>
      </c>
    </row>
    <row r="218" spans="2:10" x14ac:dyDescent="0.2">
      <c r="B218" s="73" t="s">
        <v>1367</v>
      </c>
      <c r="C218" s="73" t="s">
        <v>2175</v>
      </c>
      <c r="D218" s="74"/>
      <c r="E218" s="74"/>
      <c r="F218" s="74"/>
      <c r="G218" s="74"/>
      <c r="H218" s="74"/>
      <c r="I218" s="74"/>
      <c r="J218" s="75" t="s">
        <v>563</v>
      </c>
    </row>
    <row r="219" spans="2:10" x14ac:dyDescent="0.2">
      <c r="B219" s="73" t="s">
        <v>1368</v>
      </c>
      <c r="C219" s="73" t="s">
        <v>2176</v>
      </c>
      <c r="D219" s="74"/>
      <c r="E219" s="74"/>
      <c r="F219" s="74"/>
      <c r="G219" s="74"/>
      <c r="H219" s="74"/>
      <c r="I219" s="74"/>
      <c r="J219" s="75" t="s">
        <v>563</v>
      </c>
    </row>
    <row r="220" spans="2:10" x14ac:dyDescent="0.2">
      <c r="B220" s="73" t="s">
        <v>1369</v>
      </c>
      <c r="C220" s="73" t="s">
        <v>2177</v>
      </c>
      <c r="D220" s="74"/>
      <c r="E220" s="74"/>
      <c r="F220" s="74"/>
      <c r="G220" s="74"/>
      <c r="H220" s="74"/>
      <c r="I220" s="74"/>
      <c r="J220" s="75" t="s">
        <v>563</v>
      </c>
    </row>
    <row r="221" spans="2:10" x14ac:dyDescent="0.2">
      <c r="B221" s="73" t="s">
        <v>1370</v>
      </c>
      <c r="C221" s="73" t="s">
        <v>2178</v>
      </c>
      <c r="D221" s="74"/>
      <c r="E221" s="74"/>
      <c r="F221" s="74"/>
      <c r="G221" s="74"/>
      <c r="H221" s="74"/>
      <c r="I221" s="74"/>
      <c r="J221" s="75" t="s">
        <v>563</v>
      </c>
    </row>
    <row r="222" spans="2:10" x14ac:dyDescent="0.2">
      <c r="B222" s="73" t="s">
        <v>1371</v>
      </c>
      <c r="C222" s="73" t="s">
        <v>2179</v>
      </c>
      <c r="D222" s="74"/>
      <c r="E222" s="74"/>
      <c r="F222" s="74"/>
      <c r="G222" s="74"/>
      <c r="H222" s="74"/>
      <c r="I222" s="74"/>
      <c r="J222" s="75" t="s">
        <v>563</v>
      </c>
    </row>
    <row r="223" spans="2:10" x14ac:dyDescent="0.2">
      <c r="B223" s="73" t="s">
        <v>1372</v>
      </c>
      <c r="C223" s="73" t="s">
        <v>2180</v>
      </c>
      <c r="D223" s="74"/>
      <c r="E223" s="74"/>
      <c r="F223" s="74"/>
      <c r="G223" s="74"/>
      <c r="H223" s="74"/>
      <c r="I223" s="74"/>
      <c r="J223" s="75" t="s">
        <v>563</v>
      </c>
    </row>
    <row r="224" spans="2:10" x14ac:dyDescent="0.2">
      <c r="B224" s="73" t="s">
        <v>1373</v>
      </c>
      <c r="C224" s="73" t="s">
        <v>2181</v>
      </c>
      <c r="D224" s="74"/>
      <c r="E224" s="74"/>
      <c r="F224" s="74"/>
      <c r="G224" s="74"/>
      <c r="H224" s="74"/>
      <c r="I224" s="74"/>
      <c r="J224" s="75" t="s">
        <v>563</v>
      </c>
    </row>
    <row r="225" spans="2:10" x14ac:dyDescent="0.2">
      <c r="B225" s="73" t="s">
        <v>1374</v>
      </c>
      <c r="C225" s="73" t="s">
        <v>2182</v>
      </c>
      <c r="D225" s="74"/>
      <c r="E225" s="74"/>
      <c r="F225" s="74"/>
      <c r="G225" s="74"/>
      <c r="H225" s="74"/>
      <c r="I225" s="74"/>
      <c r="J225" s="75" t="s">
        <v>563</v>
      </c>
    </row>
    <row r="226" spans="2:10" x14ac:dyDescent="0.2">
      <c r="B226" s="73" t="s">
        <v>1375</v>
      </c>
      <c r="C226" s="73" t="s">
        <v>2183</v>
      </c>
      <c r="D226" s="74"/>
      <c r="E226" s="74"/>
      <c r="F226" s="74"/>
      <c r="G226" s="74"/>
      <c r="H226" s="74"/>
      <c r="I226" s="74"/>
      <c r="J226" s="75" t="s">
        <v>563</v>
      </c>
    </row>
    <row r="227" spans="2:10" x14ac:dyDescent="0.2">
      <c r="B227" s="73" t="s">
        <v>1376</v>
      </c>
      <c r="C227" s="73" t="s">
        <v>2184</v>
      </c>
      <c r="D227" s="74"/>
      <c r="E227" s="74"/>
      <c r="F227" s="74"/>
      <c r="G227" s="74"/>
      <c r="H227" s="74"/>
      <c r="I227" s="74"/>
      <c r="J227" s="75" t="s">
        <v>563</v>
      </c>
    </row>
    <row r="228" spans="2:10" x14ac:dyDescent="0.2">
      <c r="B228" s="73" t="s">
        <v>1377</v>
      </c>
      <c r="C228" s="73" t="s">
        <v>2185</v>
      </c>
      <c r="D228" s="74"/>
      <c r="E228" s="74"/>
      <c r="F228" s="74"/>
      <c r="G228" s="74"/>
      <c r="H228" s="74"/>
      <c r="I228" s="74"/>
      <c r="J228" s="75" t="s">
        <v>563</v>
      </c>
    </row>
    <row r="229" spans="2:10" x14ac:dyDescent="0.2">
      <c r="B229" s="73" t="s">
        <v>1378</v>
      </c>
      <c r="C229" s="73" t="s">
        <v>2186</v>
      </c>
      <c r="D229" s="74"/>
      <c r="E229" s="74"/>
      <c r="F229" s="74"/>
      <c r="G229" s="74"/>
      <c r="H229" s="74"/>
      <c r="I229" s="74"/>
      <c r="J229" s="75" t="s">
        <v>563</v>
      </c>
    </row>
    <row r="230" spans="2:10" x14ac:dyDescent="0.2">
      <c r="B230" s="73" t="s">
        <v>1379</v>
      </c>
      <c r="C230" s="73" t="s">
        <v>2187</v>
      </c>
      <c r="D230" s="74"/>
      <c r="E230" s="74"/>
      <c r="F230" s="74"/>
      <c r="G230" s="74"/>
      <c r="H230" s="74"/>
      <c r="I230" s="74"/>
      <c r="J230" s="75" t="s">
        <v>563</v>
      </c>
    </row>
    <row r="231" spans="2:10" x14ac:dyDescent="0.2">
      <c r="B231" s="73" t="s">
        <v>1380</v>
      </c>
      <c r="C231" s="73" t="s">
        <v>2188</v>
      </c>
      <c r="D231" s="74"/>
      <c r="E231" s="74"/>
      <c r="F231" s="74"/>
      <c r="G231" s="74"/>
      <c r="H231" s="74"/>
      <c r="I231" s="74"/>
      <c r="J231" s="75" t="s">
        <v>563</v>
      </c>
    </row>
    <row r="232" spans="2:10" x14ac:dyDescent="0.2">
      <c r="B232" s="73" t="s">
        <v>1381</v>
      </c>
      <c r="C232" s="73" t="s">
        <v>2189</v>
      </c>
      <c r="D232" s="74"/>
      <c r="E232" s="74"/>
      <c r="F232" s="74"/>
      <c r="G232" s="74"/>
      <c r="H232" s="74"/>
      <c r="I232" s="74"/>
      <c r="J232" s="75" t="s">
        <v>563</v>
      </c>
    </row>
    <row r="233" spans="2:10" x14ac:dyDescent="0.2">
      <c r="B233" s="73" t="s">
        <v>1382</v>
      </c>
      <c r="C233" s="73" t="s">
        <v>2190</v>
      </c>
      <c r="D233" s="74"/>
      <c r="E233" s="74"/>
      <c r="F233" s="74"/>
      <c r="G233" s="74"/>
      <c r="H233" s="74"/>
      <c r="I233" s="74"/>
      <c r="J233" s="75" t="s">
        <v>563</v>
      </c>
    </row>
    <row r="234" spans="2:10" x14ac:dyDescent="0.2">
      <c r="B234" s="73" t="s">
        <v>1383</v>
      </c>
      <c r="C234" s="73" t="s">
        <v>2191</v>
      </c>
      <c r="D234" s="74"/>
      <c r="E234" s="74"/>
      <c r="F234" s="74"/>
      <c r="G234" s="74"/>
      <c r="H234" s="74"/>
      <c r="I234" s="74"/>
      <c r="J234" s="75" t="s">
        <v>563</v>
      </c>
    </row>
    <row r="235" spans="2:10" x14ac:dyDescent="0.2">
      <c r="B235" s="73" t="s">
        <v>1384</v>
      </c>
      <c r="C235" s="73" t="s">
        <v>2192</v>
      </c>
      <c r="D235" s="74"/>
      <c r="E235" s="74"/>
      <c r="F235" s="74"/>
      <c r="G235" s="74"/>
      <c r="H235" s="74"/>
      <c r="I235" s="74"/>
      <c r="J235" s="75" t="s">
        <v>563</v>
      </c>
    </row>
    <row r="236" spans="2:10" x14ac:dyDescent="0.2">
      <c r="B236" s="73" t="s">
        <v>1385</v>
      </c>
      <c r="C236" s="73" t="s">
        <v>2193</v>
      </c>
      <c r="D236" s="74"/>
      <c r="E236" s="74"/>
      <c r="F236" s="74"/>
      <c r="G236" s="74"/>
      <c r="H236" s="74"/>
      <c r="I236" s="74"/>
      <c r="J236" s="75" t="s">
        <v>563</v>
      </c>
    </row>
    <row r="237" spans="2:10" x14ac:dyDescent="0.2">
      <c r="B237" s="73" t="s">
        <v>1386</v>
      </c>
      <c r="C237" s="73" t="s">
        <v>2194</v>
      </c>
      <c r="D237" s="74"/>
      <c r="E237" s="74"/>
      <c r="F237" s="74"/>
      <c r="G237" s="74"/>
      <c r="H237" s="74"/>
      <c r="I237" s="74"/>
      <c r="J237" s="75" t="s">
        <v>563</v>
      </c>
    </row>
    <row r="238" spans="2:10" x14ac:dyDescent="0.2">
      <c r="B238" s="73" t="s">
        <v>1387</v>
      </c>
      <c r="C238" s="73" t="s">
        <v>2195</v>
      </c>
      <c r="D238" s="74"/>
      <c r="E238" s="74"/>
      <c r="F238" s="74"/>
      <c r="G238" s="74"/>
      <c r="H238" s="74"/>
      <c r="I238" s="74"/>
      <c r="J238" s="75" t="s">
        <v>563</v>
      </c>
    </row>
    <row r="239" spans="2:10" x14ac:dyDescent="0.2">
      <c r="B239" s="73" t="s">
        <v>1388</v>
      </c>
      <c r="C239" s="73" t="s">
        <v>2196</v>
      </c>
      <c r="D239" s="74"/>
      <c r="E239" s="74"/>
      <c r="F239" s="74"/>
      <c r="G239" s="74"/>
      <c r="H239" s="74"/>
      <c r="I239" s="74"/>
      <c r="J239" s="75" t="s">
        <v>563</v>
      </c>
    </row>
    <row r="240" spans="2:10" x14ac:dyDescent="0.2">
      <c r="B240" s="73" t="s">
        <v>1389</v>
      </c>
      <c r="C240" s="73" t="s">
        <v>2197</v>
      </c>
      <c r="D240" s="74"/>
      <c r="E240" s="74"/>
      <c r="F240" s="74"/>
      <c r="G240" s="74"/>
      <c r="H240" s="74"/>
      <c r="I240" s="74"/>
      <c r="J240" s="75" t="s">
        <v>563</v>
      </c>
    </row>
    <row r="241" spans="2:10" x14ac:dyDescent="0.2">
      <c r="B241" s="73" t="s">
        <v>1390</v>
      </c>
      <c r="C241" s="73" t="s">
        <v>2198</v>
      </c>
      <c r="D241" s="74"/>
      <c r="E241" s="74"/>
      <c r="F241" s="74"/>
      <c r="G241" s="74"/>
      <c r="H241" s="74"/>
      <c r="I241" s="74"/>
      <c r="J241" s="75" t="s">
        <v>563</v>
      </c>
    </row>
    <row r="242" spans="2:10" x14ac:dyDescent="0.2">
      <c r="B242" s="73" t="s">
        <v>1391</v>
      </c>
      <c r="C242" s="73" t="s">
        <v>2199</v>
      </c>
      <c r="D242" s="74"/>
      <c r="E242" s="74"/>
      <c r="F242" s="74"/>
      <c r="G242" s="74"/>
      <c r="H242" s="74"/>
      <c r="I242" s="74"/>
      <c r="J242" s="75" t="s">
        <v>563</v>
      </c>
    </row>
    <row r="243" spans="2:10" x14ac:dyDescent="0.2">
      <c r="B243" s="73" t="s">
        <v>1392</v>
      </c>
      <c r="C243" s="73" t="s">
        <v>2200</v>
      </c>
      <c r="D243" s="74"/>
      <c r="E243" s="74"/>
      <c r="F243" s="74"/>
      <c r="G243" s="74"/>
      <c r="H243" s="74"/>
      <c r="I243" s="74"/>
      <c r="J243" s="75" t="s">
        <v>563</v>
      </c>
    </row>
    <row r="244" spans="2:10" x14ac:dyDescent="0.2">
      <c r="B244" s="73" t="s">
        <v>1393</v>
      </c>
      <c r="C244" s="73" t="s">
        <v>2201</v>
      </c>
      <c r="D244" s="74"/>
      <c r="E244" s="74"/>
      <c r="F244" s="74"/>
      <c r="G244" s="74"/>
      <c r="H244" s="74"/>
      <c r="I244" s="74"/>
      <c r="J244" s="75" t="s">
        <v>563</v>
      </c>
    </row>
    <row r="245" spans="2:10" x14ac:dyDescent="0.2">
      <c r="B245" s="73" t="s">
        <v>1394</v>
      </c>
      <c r="C245" s="73" t="s">
        <v>2202</v>
      </c>
      <c r="D245" s="74"/>
      <c r="E245" s="74"/>
      <c r="F245" s="74"/>
      <c r="G245" s="74"/>
      <c r="H245" s="74"/>
      <c r="I245" s="74"/>
      <c r="J245" s="75" t="s">
        <v>563</v>
      </c>
    </row>
    <row r="246" spans="2:10" x14ac:dyDescent="0.2">
      <c r="B246" s="73" t="s">
        <v>1395</v>
      </c>
      <c r="C246" s="73" t="s">
        <v>2203</v>
      </c>
      <c r="D246" s="74"/>
      <c r="E246" s="74"/>
      <c r="F246" s="74"/>
      <c r="G246" s="74"/>
      <c r="H246" s="74"/>
      <c r="I246" s="74"/>
      <c r="J246" s="75" t="s">
        <v>563</v>
      </c>
    </row>
    <row r="247" spans="2:10" x14ac:dyDescent="0.2">
      <c r="B247" s="73" t="s">
        <v>1396</v>
      </c>
      <c r="C247" s="73" t="s">
        <v>2204</v>
      </c>
      <c r="D247" s="74"/>
      <c r="E247" s="74"/>
      <c r="F247" s="74"/>
      <c r="G247" s="74"/>
      <c r="H247" s="74"/>
      <c r="I247" s="74"/>
      <c r="J247" s="75" t="s">
        <v>563</v>
      </c>
    </row>
    <row r="248" spans="2:10" x14ac:dyDescent="0.2">
      <c r="B248" s="73" t="s">
        <v>1397</v>
      </c>
      <c r="C248" s="73" t="s">
        <v>2205</v>
      </c>
      <c r="D248" s="74"/>
      <c r="E248" s="74"/>
      <c r="F248" s="74"/>
      <c r="G248" s="74"/>
      <c r="H248" s="74"/>
      <c r="I248" s="74"/>
      <c r="J248" s="75" t="s">
        <v>563</v>
      </c>
    </row>
    <row r="249" spans="2:10" x14ac:dyDescent="0.2">
      <c r="B249" s="73" t="s">
        <v>1398</v>
      </c>
      <c r="C249" s="73" t="s">
        <v>2206</v>
      </c>
      <c r="D249" s="74"/>
      <c r="E249" s="74"/>
      <c r="F249" s="74"/>
      <c r="G249" s="74"/>
      <c r="H249" s="74"/>
      <c r="I249" s="74"/>
      <c r="J249" s="75" t="s">
        <v>563</v>
      </c>
    </row>
    <row r="250" spans="2:10" x14ac:dyDescent="0.2">
      <c r="B250" s="73" t="s">
        <v>1399</v>
      </c>
      <c r="C250" s="73" t="s">
        <v>2207</v>
      </c>
      <c r="D250" s="74"/>
      <c r="E250" s="74"/>
      <c r="F250" s="74"/>
      <c r="G250" s="74"/>
      <c r="H250" s="74"/>
      <c r="I250" s="74"/>
      <c r="J250" s="75" t="s">
        <v>563</v>
      </c>
    </row>
    <row r="251" spans="2:10" x14ac:dyDescent="0.2">
      <c r="B251" s="73" t="s">
        <v>1400</v>
      </c>
      <c r="C251" s="73" t="s">
        <v>2208</v>
      </c>
      <c r="D251" s="74"/>
      <c r="E251" s="74"/>
      <c r="F251" s="74"/>
      <c r="G251" s="74"/>
      <c r="H251" s="74"/>
      <c r="I251" s="74"/>
      <c r="J251" s="75" t="s">
        <v>563</v>
      </c>
    </row>
    <row r="252" spans="2:10" x14ac:dyDescent="0.2">
      <c r="B252" s="73" t="s">
        <v>1401</v>
      </c>
      <c r="C252" s="73" t="s">
        <v>2209</v>
      </c>
      <c r="D252" s="74"/>
      <c r="E252" s="74"/>
      <c r="F252" s="74"/>
      <c r="G252" s="74"/>
      <c r="H252" s="74"/>
      <c r="I252" s="74"/>
      <c r="J252" s="75" t="s">
        <v>563</v>
      </c>
    </row>
    <row r="253" spans="2:10" x14ac:dyDescent="0.2">
      <c r="B253" s="73" t="s">
        <v>1402</v>
      </c>
      <c r="C253" s="73" t="s">
        <v>2210</v>
      </c>
      <c r="D253" s="74"/>
      <c r="E253" s="74"/>
      <c r="F253" s="74"/>
      <c r="G253" s="74"/>
      <c r="H253" s="74"/>
      <c r="I253" s="74"/>
      <c r="J253" s="75" t="s">
        <v>563</v>
      </c>
    </row>
    <row r="254" spans="2:10" x14ac:dyDescent="0.2">
      <c r="B254" s="73" t="s">
        <v>1403</v>
      </c>
      <c r="C254" s="73" t="s">
        <v>2211</v>
      </c>
      <c r="D254" s="74"/>
      <c r="E254" s="74"/>
      <c r="F254" s="74"/>
      <c r="G254" s="74"/>
      <c r="H254" s="74"/>
      <c r="I254" s="74"/>
      <c r="J254" s="75" t="s">
        <v>563</v>
      </c>
    </row>
    <row r="255" spans="2:10" x14ac:dyDescent="0.2">
      <c r="B255" s="73" t="s">
        <v>1404</v>
      </c>
      <c r="C255" s="73" t="s">
        <v>2212</v>
      </c>
      <c r="D255" s="74"/>
      <c r="E255" s="74"/>
      <c r="F255" s="74"/>
      <c r="G255" s="74"/>
      <c r="H255" s="74"/>
      <c r="I255" s="74"/>
      <c r="J255" s="75" t="s">
        <v>563</v>
      </c>
    </row>
    <row r="256" spans="2:10" x14ac:dyDescent="0.2">
      <c r="B256" s="73" t="s">
        <v>1405</v>
      </c>
      <c r="C256" s="73" t="s">
        <v>2213</v>
      </c>
      <c r="D256" s="74"/>
      <c r="E256" s="74"/>
      <c r="F256" s="74"/>
      <c r="G256" s="74"/>
      <c r="H256" s="74"/>
      <c r="I256" s="74"/>
      <c r="J256" s="75" t="s">
        <v>563</v>
      </c>
    </row>
    <row r="257" spans="2:10" x14ac:dyDescent="0.2">
      <c r="B257" s="73" t="s">
        <v>1406</v>
      </c>
      <c r="C257" s="73" t="s">
        <v>2214</v>
      </c>
      <c r="D257" s="74"/>
      <c r="E257" s="74"/>
      <c r="F257" s="74"/>
      <c r="G257" s="74"/>
      <c r="H257" s="74"/>
      <c r="I257" s="74"/>
      <c r="J257" s="75" t="s">
        <v>563</v>
      </c>
    </row>
    <row r="258" spans="2:10" x14ac:dyDescent="0.2">
      <c r="B258" s="73" t="s">
        <v>1407</v>
      </c>
      <c r="C258" s="73" t="s">
        <v>2215</v>
      </c>
      <c r="D258" s="74"/>
      <c r="E258" s="74"/>
      <c r="F258" s="74"/>
      <c r="G258" s="74"/>
      <c r="H258" s="74"/>
      <c r="I258" s="74"/>
      <c r="J258" s="75" t="s">
        <v>563</v>
      </c>
    </row>
    <row r="259" spans="2:10" x14ac:dyDescent="0.2">
      <c r="B259" s="73" t="s">
        <v>1408</v>
      </c>
      <c r="C259" s="73" t="s">
        <v>2216</v>
      </c>
      <c r="D259" s="74"/>
      <c r="E259" s="74"/>
      <c r="F259" s="74"/>
      <c r="G259" s="74"/>
      <c r="H259" s="74"/>
      <c r="I259" s="74"/>
      <c r="J259" s="75" t="s">
        <v>563</v>
      </c>
    </row>
    <row r="260" spans="2:10" x14ac:dyDescent="0.2">
      <c r="B260" s="73" t="s">
        <v>1409</v>
      </c>
      <c r="C260" s="73" t="s">
        <v>2217</v>
      </c>
      <c r="D260" s="74"/>
      <c r="E260" s="74"/>
      <c r="F260" s="74"/>
      <c r="G260" s="74"/>
      <c r="H260" s="74"/>
      <c r="I260" s="74"/>
      <c r="J260" s="75" t="s">
        <v>563</v>
      </c>
    </row>
    <row r="261" spans="2:10" x14ac:dyDescent="0.2">
      <c r="B261" s="73" t="s">
        <v>1410</v>
      </c>
      <c r="C261" s="73" t="s">
        <v>2218</v>
      </c>
      <c r="D261" s="74"/>
      <c r="E261" s="74"/>
      <c r="F261" s="74"/>
      <c r="G261" s="74"/>
      <c r="H261" s="74"/>
      <c r="I261" s="74"/>
      <c r="J261" s="75" t="s">
        <v>563</v>
      </c>
    </row>
    <row r="262" spans="2:10" x14ac:dyDescent="0.2">
      <c r="B262" s="73" t="s">
        <v>1411</v>
      </c>
      <c r="C262" s="73" t="s">
        <v>2219</v>
      </c>
      <c r="D262" s="74"/>
      <c r="E262" s="74"/>
      <c r="F262" s="74"/>
      <c r="G262" s="74"/>
      <c r="H262" s="74"/>
      <c r="I262" s="74"/>
      <c r="J262" s="75" t="s">
        <v>563</v>
      </c>
    </row>
    <row r="263" spans="2:10" x14ac:dyDescent="0.2">
      <c r="B263" s="73" t="s">
        <v>1412</v>
      </c>
      <c r="C263" s="73" t="s">
        <v>2220</v>
      </c>
      <c r="D263" s="74"/>
      <c r="E263" s="74"/>
      <c r="F263" s="74"/>
      <c r="G263" s="74"/>
      <c r="H263" s="74"/>
      <c r="I263" s="74"/>
      <c r="J263" s="75" t="s">
        <v>563</v>
      </c>
    </row>
    <row r="264" spans="2:10" x14ac:dyDescent="0.2">
      <c r="B264" s="73" t="s">
        <v>1413</v>
      </c>
      <c r="C264" s="73" t="s">
        <v>2221</v>
      </c>
      <c r="D264" s="74"/>
      <c r="E264" s="74"/>
      <c r="F264" s="74"/>
      <c r="G264" s="74"/>
      <c r="H264" s="74"/>
      <c r="I264" s="74"/>
      <c r="J264" s="75" t="s">
        <v>563</v>
      </c>
    </row>
    <row r="265" spans="2:10" x14ac:dyDescent="0.2">
      <c r="B265" s="73" t="s">
        <v>1414</v>
      </c>
      <c r="C265" s="73" t="s">
        <v>2222</v>
      </c>
      <c r="D265" s="74"/>
      <c r="E265" s="74"/>
      <c r="F265" s="74"/>
      <c r="G265" s="74"/>
      <c r="H265" s="74"/>
      <c r="I265" s="74"/>
      <c r="J265" s="75" t="s">
        <v>563</v>
      </c>
    </row>
    <row r="266" spans="2:10" x14ac:dyDescent="0.2">
      <c r="B266" s="73" t="s">
        <v>1415</v>
      </c>
      <c r="C266" s="73" t="s">
        <v>2223</v>
      </c>
      <c r="D266" s="74"/>
      <c r="E266" s="74"/>
      <c r="F266" s="74"/>
      <c r="G266" s="74"/>
      <c r="H266" s="74"/>
      <c r="I266" s="74"/>
      <c r="J266" s="75" t="s">
        <v>563</v>
      </c>
    </row>
    <row r="267" spans="2:10" x14ac:dyDescent="0.2">
      <c r="B267" s="73" t="s">
        <v>1416</v>
      </c>
      <c r="C267" s="73" t="s">
        <v>2224</v>
      </c>
      <c r="D267" s="74"/>
      <c r="E267" s="74"/>
      <c r="F267" s="74"/>
      <c r="G267" s="74"/>
      <c r="H267" s="74"/>
      <c r="I267" s="74"/>
      <c r="J267" s="75" t="s">
        <v>563</v>
      </c>
    </row>
    <row r="268" spans="2:10" x14ac:dyDescent="0.2">
      <c r="B268" s="73" t="s">
        <v>1417</v>
      </c>
      <c r="C268" s="73" t="s">
        <v>2225</v>
      </c>
      <c r="D268" s="74"/>
      <c r="E268" s="74"/>
      <c r="F268" s="74"/>
      <c r="G268" s="74"/>
      <c r="H268" s="74"/>
      <c r="I268" s="74"/>
      <c r="J268" s="75" t="s">
        <v>563</v>
      </c>
    </row>
    <row r="269" spans="2:10" x14ac:dyDescent="0.2">
      <c r="B269" s="73" t="s">
        <v>1418</v>
      </c>
      <c r="C269" s="73" t="s">
        <v>2226</v>
      </c>
      <c r="D269" s="74"/>
      <c r="E269" s="74"/>
      <c r="F269" s="74"/>
      <c r="G269" s="74"/>
      <c r="H269" s="74"/>
      <c r="I269" s="74"/>
      <c r="J269" s="75" t="s">
        <v>563</v>
      </c>
    </row>
    <row r="270" spans="2:10" x14ac:dyDescent="0.2">
      <c r="B270" s="73" t="s">
        <v>1419</v>
      </c>
      <c r="C270" s="73" t="s">
        <v>2227</v>
      </c>
      <c r="D270" s="74"/>
      <c r="E270" s="74"/>
      <c r="F270" s="74"/>
      <c r="G270" s="74"/>
      <c r="H270" s="74"/>
      <c r="I270" s="74"/>
      <c r="J270" s="75" t="s">
        <v>563</v>
      </c>
    </row>
    <row r="271" spans="2:10" x14ac:dyDescent="0.2">
      <c r="B271" s="73" t="s">
        <v>1420</v>
      </c>
      <c r="C271" s="73" t="s">
        <v>2228</v>
      </c>
      <c r="D271" s="74"/>
      <c r="E271" s="74"/>
      <c r="F271" s="74"/>
      <c r="G271" s="74"/>
      <c r="H271" s="74"/>
      <c r="I271" s="74"/>
      <c r="J271" s="75" t="s">
        <v>563</v>
      </c>
    </row>
    <row r="272" spans="2:10" x14ac:dyDescent="0.2">
      <c r="B272" s="73" t="s">
        <v>1421</v>
      </c>
      <c r="C272" s="73" t="s">
        <v>2229</v>
      </c>
      <c r="D272" s="74"/>
      <c r="E272" s="74"/>
      <c r="F272" s="74"/>
      <c r="G272" s="74"/>
      <c r="H272" s="74"/>
      <c r="I272" s="74"/>
      <c r="J272" s="75" t="s">
        <v>563</v>
      </c>
    </row>
    <row r="273" spans="2:10" x14ac:dyDescent="0.2">
      <c r="B273" s="73" t="s">
        <v>1422</v>
      </c>
      <c r="C273" s="73" t="s">
        <v>2230</v>
      </c>
      <c r="D273" s="74"/>
      <c r="E273" s="74"/>
      <c r="F273" s="74"/>
      <c r="G273" s="74"/>
      <c r="H273" s="74"/>
      <c r="I273" s="74"/>
      <c r="J273" s="75" t="s">
        <v>563</v>
      </c>
    </row>
    <row r="274" spans="2:10" x14ac:dyDescent="0.2">
      <c r="B274" s="73" t="s">
        <v>1423</v>
      </c>
      <c r="C274" s="73" t="s">
        <v>2231</v>
      </c>
      <c r="D274" s="74"/>
      <c r="E274" s="74"/>
      <c r="F274" s="74"/>
      <c r="G274" s="74"/>
      <c r="H274" s="74"/>
      <c r="I274" s="74"/>
      <c r="J274" s="75" t="s">
        <v>563</v>
      </c>
    </row>
    <row r="275" spans="2:10" x14ac:dyDescent="0.2">
      <c r="B275" s="73" t="s">
        <v>1424</v>
      </c>
      <c r="C275" s="73" t="s">
        <v>2232</v>
      </c>
      <c r="D275" s="74"/>
      <c r="E275" s="74"/>
      <c r="F275" s="74"/>
      <c r="G275" s="74"/>
      <c r="H275" s="74"/>
      <c r="I275" s="74"/>
      <c r="J275" s="75" t="s">
        <v>563</v>
      </c>
    </row>
    <row r="276" spans="2:10" x14ac:dyDescent="0.2">
      <c r="B276" s="73" t="s">
        <v>1425</v>
      </c>
      <c r="C276" s="73" t="s">
        <v>2233</v>
      </c>
      <c r="D276" s="74"/>
      <c r="E276" s="74"/>
      <c r="F276" s="74"/>
      <c r="G276" s="74"/>
      <c r="H276" s="74"/>
      <c r="I276" s="74"/>
      <c r="J276" s="75" t="s">
        <v>563</v>
      </c>
    </row>
    <row r="277" spans="2:10" x14ac:dyDescent="0.2">
      <c r="B277" s="73" t="s">
        <v>1426</v>
      </c>
      <c r="C277" s="73" t="s">
        <v>2234</v>
      </c>
      <c r="D277" s="74"/>
      <c r="E277" s="74"/>
      <c r="F277" s="74"/>
      <c r="G277" s="74"/>
      <c r="H277" s="74"/>
      <c r="I277" s="74"/>
      <c r="J277" s="75" t="s">
        <v>563</v>
      </c>
    </row>
    <row r="278" spans="2:10" x14ac:dyDescent="0.2">
      <c r="B278" s="73" t="s">
        <v>1427</v>
      </c>
      <c r="C278" s="73" t="s">
        <v>2235</v>
      </c>
      <c r="D278" s="74"/>
      <c r="E278" s="74"/>
      <c r="F278" s="74"/>
      <c r="G278" s="74"/>
      <c r="H278" s="74"/>
      <c r="I278" s="74"/>
      <c r="J278" s="75" t="s">
        <v>563</v>
      </c>
    </row>
    <row r="279" spans="2:10" x14ac:dyDescent="0.2">
      <c r="B279" s="73" t="s">
        <v>1428</v>
      </c>
      <c r="C279" s="73" t="s">
        <v>2236</v>
      </c>
      <c r="D279" s="74"/>
      <c r="E279" s="74"/>
      <c r="F279" s="74"/>
      <c r="G279" s="74"/>
      <c r="H279" s="74"/>
      <c r="I279" s="74"/>
      <c r="J279" s="75" t="s">
        <v>563</v>
      </c>
    </row>
    <row r="280" spans="2:10" x14ac:dyDescent="0.2">
      <c r="B280" s="73" t="s">
        <v>1429</v>
      </c>
      <c r="C280" s="73" t="s">
        <v>2237</v>
      </c>
      <c r="D280" s="74"/>
      <c r="E280" s="74"/>
      <c r="F280" s="74"/>
      <c r="G280" s="74"/>
      <c r="H280" s="74"/>
      <c r="I280" s="74"/>
      <c r="J280" s="75" t="s">
        <v>563</v>
      </c>
    </row>
    <row r="281" spans="2:10" x14ac:dyDescent="0.2">
      <c r="B281" s="73" t="s">
        <v>1430</v>
      </c>
      <c r="C281" s="73" t="s">
        <v>2238</v>
      </c>
      <c r="D281" s="74"/>
      <c r="E281" s="74"/>
      <c r="F281" s="74"/>
      <c r="G281" s="74"/>
      <c r="H281" s="74"/>
      <c r="I281" s="74"/>
      <c r="J281" s="75" t="s">
        <v>563</v>
      </c>
    </row>
    <row r="282" spans="2:10" x14ac:dyDescent="0.2">
      <c r="B282" s="73" t="s">
        <v>1431</v>
      </c>
      <c r="C282" s="73" t="s">
        <v>2239</v>
      </c>
      <c r="D282" s="74"/>
      <c r="E282" s="74"/>
      <c r="F282" s="74"/>
      <c r="G282" s="74"/>
      <c r="H282" s="74"/>
      <c r="I282" s="74"/>
      <c r="J282" s="75" t="s">
        <v>563</v>
      </c>
    </row>
    <row r="283" spans="2:10" x14ac:dyDescent="0.2">
      <c r="B283" s="73" t="s">
        <v>1432</v>
      </c>
      <c r="C283" s="73" t="s">
        <v>2240</v>
      </c>
      <c r="D283" s="74"/>
      <c r="E283" s="74"/>
      <c r="F283" s="74"/>
      <c r="G283" s="74"/>
      <c r="H283" s="74"/>
      <c r="I283" s="74"/>
      <c r="J283" s="75" t="s">
        <v>563</v>
      </c>
    </row>
    <row r="284" spans="2:10" x14ac:dyDescent="0.2">
      <c r="B284" s="73" t="s">
        <v>1433</v>
      </c>
      <c r="C284" s="73" t="s">
        <v>2241</v>
      </c>
      <c r="D284" s="74"/>
      <c r="E284" s="74"/>
      <c r="F284" s="74"/>
      <c r="G284" s="74"/>
      <c r="H284" s="74"/>
      <c r="I284" s="74"/>
      <c r="J284" s="75" t="s">
        <v>2031</v>
      </c>
    </row>
    <row r="285" spans="2:10" x14ac:dyDescent="0.2">
      <c r="B285" s="73" t="s">
        <v>1434</v>
      </c>
      <c r="C285" s="73" t="s">
        <v>2242</v>
      </c>
      <c r="D285" s="74"/>
      <c r="E285" s="74"/>
      <c r="F285" s="74"/>
      <c r="G285" s="74"/>
      <c r="H285" s="74"/>
      <c r="I285" s="74"/>
      <c r="J285" s="75" t="s">
        <v>2031</v>
      </c>
    </row>
    <row r="286" spans="2:10" x14ac:dyDescent="0.2">
      <c r="B286" s="73" t="s">
        <v>1435</v>
      </c>
      <c r="C286" s="73" t="s">
        <v>2243</v>
      </c>
      <c r="D286" s="74"/>
      <c r="E286" s="74"/>
      <c r="F286" s="74"/>
      <c r="G286" s="74"/>
      <c r="H286" s="74"/>
      <c r="I286" s="74"/>
      <c r="J286" s="75" t="s">
        <v>2031</v>
      </c>
    </row>
    <row r="287" spans="2:10" x14ac:dyDescent="0.2">
      <c r="B287" s="73" t="s">
        <v>1436</v>
      </c>
      <c r="C287" s="73" t="s">
        <v>2244</v>
      </c>
      <c r="D287" s="74"/>
      <c r="E287" s="74"/>
      <c r="F287" s="74"/>
      <c r="G287" s="74"/>
      <c r="H287" s="74"/>
      <c r="I287" s="74"/>
      <c r="J287" s="75" t="s">
        <v>2031</v>
      </c>
    </row>
    <row r="288" spans="2:10" x14ac:dyDescent="0.2">
      <c r="B288" s="73" t="s">
        <v>1437</v>
      </c>
      <c r="C288" s="73" t="s">
        <v>2245</v>
      </c>
      <c r="D288" s="74"/>
      <c r="E288" s="74"/>
      <c r="F288" s="74"/>
      <c r="G288" s="74"/>
      <c r="H288" s="74"/>
      <c r="I288" s="74"/>
      <c r="J288" s="75" t="s">
        <v>2031</v>
      </c>
    </row>
    <row r="289" spans="2:10" x14ac:dyDescent="0.2">
      <c r="B289" s="73" t="s">
        <v>1438</v>
      </c>
      <c r="C289" s="73" t="s">
        <v>2246</v>
      </c>
      <c r="D289" s="74"/>
      <c r="E289" s="74"/>
      <c r="F289" s="74"/>
      <c r="G289" s="74"/>
      <c r="H289" s="74"/>
      <c r="I289" s="74"/>
      <c r="J289" s="75" t="s">
        <v>2031</v>
      </c>
    </row>
    <row r="290" spans="2:10" x14ac:dyDescent="0.2">
      <c r="B290" s="73" t="s">
        <v>1439</v>
      </c>
      <c r="C290" s="73" t="s">
        <v>2247</v>
      </c>
      <c r="D290" s="74"/>
      <c r="E290" s="74"/>
      <c r="F290" s="74"/>
      <c r="G290" s="74"/>
      <c r="H290" s="74"/>
      <c r="I290" s="74"/>
      <c r="J290" s="75" t="s">
        <v>2031</v>
      </c>
    </row>
    <row r="291" spans="2:10" x14ac:dyDescent="0.2">
      <c r="B291" s="73" t="s">
        <v>1440</v>
      </c>
      <c r="C291" s="73" t="s">
        <v>2248</v>
      </c>
      <c r="D291" s="74"/>
      <c r="E291" s="74"/>
      <c r="F291" s="74"/>
      <c r="G291" s="74"/>
      <c r="H291" s="74"/>
      <c r="I291" s="74"/>
      <c r="J291" s="75" t="s">
        <v>2031</v>
      </c>
    </row>
    <row r="292" spans="2:10" x14ac:dyDescent="0.2">
      <c r="B292" s="73" t="s">
        <v>1441</v>
      </c>
      <c r="C292" s="73" t="s">
        <v>2249</v>
      </c>
      <c r="D292" s="74"/>
      <c r="E292" s="74"/>
      <c r="F292" s="74"/>
      <c r="G292" s="74"/>
      <c r="H292" s="74"/>
      <c r="I292" s="74"/>
      <c r="J292" s="75" t="s">
        <v>2031</v>
      </c>
    </row>
    <row r="293" spans="2:10" x14ac:dyDescent="0.2">
      <c r="B293" s="73" t="s">
        <v>1442</v>
      </c>
      <c r="C293" s="73" t="s">
        <v>2250</v>
      </c>
      <c r="D293" s="74"/>
      <c r="E293" s="74"/>
      <c r="F293" s="74"/>
      <c r="G293" s="74"/>
      <c r="H293" s="74"/>
      <c r="I293" s="74"/>
      <c r="J293" s="75" t="s">
        <v>2031</v>
      </c>
    </row>
    <row r="294" spans="2:10" x14ac:dyDescent="0.2">
      <c r="B294" s="73" t="s">
        <v>1443</v>
      </c>
      <c r="C294" s="73" t="s">
        <v>2251</v>
      </c>
      <c r="D294" s="74"/>
      <c r="E294" s="74"/>
      <c r="F294" s="74"/>
      <c r="G294" s="74"/>
      <c r="H294" s="74"/>
      <c r="I294" s="74"/>
      <c r="J294" s="75" t="s">
        <v>563</v>
      </c>
    </row>
    <row r="295" spans="2:10" x14ac:dyDescent="0.2">
      <c r="B295" s="73" t="s">
        <v>1444</v>
      </c>
      <c r="C295" s="73" t="s">
        <v>2252</v>
      </c>
      <c r="D295" s="74"/>
      <c r="E295" s="74"/>
      <c r="F295" s="74"/>
      <c r="G295" s="74"/>
      <c r="H295" s="74"/>
      <c r="I295" s="74"/>
      <c r="J295" s="75" t="s">
        <v>563</v>
      </c>
    </row>
    <row r="296" spans="2:10" x14ac:dyDescent="0.2">
      <c r="B296" s="73" t="s">
        <v>1445</v>
      </c>
      <c r="C296" s="73" t="s">
        <v>2253</v>
      </c>
      <c r="D296" s="74"/>
      <c r="E296" s="74"/>
      <c r="F296" s="74"/>
      <c r="G296" s="74"/>
      <c r="H296" s="74"/>
      <c r="I296" s="74"/>
      <c r="J296" s="75" t="s">
        <v>563</v>
      </c>
    </row>
    <row r="297" spans="2:10" x14ac:dyDescent="0.2">
      <c r="B297" s="73" t="s">
        <v>1446</v>
      </c>
      <c r="C297" s="73" t="s">
        <v>2254</v>
      </c>
      <c r="D297" s="74"/>
      <c r="E297" s="74"/>
      <c r="F297" s="74"/>
      <c r="G297" s="74"/>
      <c r="H297" s="74"/>
      <c r="I297" s="74"/>
      <c r="J297" s="75" t="s">
        <v>563</v>
      </c>
    </row>
    <row r="298" spans="2:10" x14ac:dyDescent="0.2">
      <c r="B298" s="73" t="s">
        <v>1447</v>
      </c>
      <c r="C298" s="73" t="s">
        <v>2255</v>
      </c>
      <c r="D298" s="74"/>
      <c r="E298" s="74"/>
      <c r="F298" s="74"/>
      <c r="G298" s="74"/>
      <c r="H298" s="74"/>
      <c r="I298" s="74"/>
      <c r="J298" s="75" t="s">
        <v>563</v>
      </c>
    </row>
    <row r="299" spans="2:10" x14ac:dyDescent="0.2">
      <c r="B299" s="73" t="s">
        <v>1448</v>
      </c>
      <c r="C299" s="73" t="s">
        <v>2256</v>
      </c>
      <c r="D299" s="74"/>
      <c r="E299" s="74"/>
      <c r="F299" s="74"/>
      <c r="G299" s="74"/>
      <c r="H299" s="74"/>
      <c r="I299" s="74"/>
      <c r="J299" s="75" t="s">
        <v>563</v>
      </c>
    </row>
    <row r="300" spans="2:10" x14ac:dyDescent="0.2">
      <c r="B300" s="73" t="s">
        <v>1449</v>
      </c>
      <c r="C300" s="73" t="s">
        <v>2257</v>
      </c>
      <c r="D300" s="74"/>
      <c r="E300" s="74"/>
      <c r="F300" s="74"/>
      <c r="G300" s="74"/>
      <c r="H300" s="74"/>
      <c r="I300" s="74"/>
      <c r="J300" s="75" t="s">
        <v>563</v>
      </c>
    </row>
    <row r="301" spans="2:10" x14ac:dyDescent="0.2">
      <c r="B301" s="73" t="s">
        <v>1450</v>
      </c>
      <c r="C301" s="73" t="s">
        <v>2258</v>
      </c>
      <c r="D301" s="74"/>
      <c r="E301" s="74"/>
      <c r="F301" s="74"/>
      <c r="G301" s="74"/>
      <c r="H301" s="74"/>
      <c r="I301" s="74"/>
      <c r="J301" s="75" t="s">
        <v>563</v>
      </c>
    </row>
    <row r="302" spans="2:10" x14ac:dyDescent="0.2">
      <c r="B302" s="73" t="s">
        <v>1451</v>
      </c>
      <c r="C302" s="73" t="s">
        <v>2259</v>
      </c>
      <c r="D302" s="74"/>
      <c r="E302" s="74"/>
      <c r="F302" s="74"/>
      <c r="G302" s="74"/>
      <c r="H302" s="74"/>
      <c r="I302" s="74"/>
      <c r="J302" s="75" t="s">
        <v>563</v>
      </c>
    </row>
    <row r="303" spans="2:10" x14ac:dyDescent="0.2">
      <c r="B303" s="73" t="s">
        <v>1452</v>
      </c>
      <c r="C303" s="73" t="s">
        <v>2260</v>
      </c>
      <c r="D303" s="74"/>
      <c r="E303" s="74"/>
      <c r="F303" s="74"/>
      <c r="G303" s="74"/>
      <c r="H303" s="74"/>
      <c r="I303" s="74"/>
      <c r="J303" s="75" t="s">
        <v>563</v>
      </c>
    </row>
    <row r="304" spans="2:10" x14ac:dyDescent="0.2">
      <c r="B304" s="73" t="s">
        <v>1453</v>
      </c>
      <c r="C304" s="73" t="s">
        <v>2261</v>
      </c>
      <c r="D304" s="74"/>
      <c r="E304" s="74"/>
      <c r="F304" s="74"/>
      <c r="G304" s="74"/>
      <c r="H304" s="74"/>
      <c r="I304" s="74"/>
      <c r="J304" s="75" t="s">
        <v>563</v>
      </c>
    </row>
    <row r="305" spans="2:10" x14ac:dyDescent="0.2">
      <c r="B305" s="73" t="s">
        <v>1454</v>
      </c>
      <c r="C305" s="73" t="s">
        <v>2262</v>
      </c>
      <c r="D305" s="74"/>
      <c r="E305" s="74"/>
      <c r="F305" s="74"/>
      <c r="G305" s="74"/>
      <c r="H305" s="74"/>
      <c r="I305" s="74"/>
      <c r="J305" s="75" t="s">
        <v>563</v>
      </c>
    </row>
    <row r="306" spans="2:10" x14ac:dyDescent="0.2">
      <c r="B306" s="73" t="s">
        <v>1455</v>
      </c>
      <c r="C306" s="73" t="s">
        <v>2263</v>
      </c>
      <c r="D306" s="74"/>
      <c r="E306" s="74"/>
      <c r="F306" s="74"/>
      <c r="G306" s="74"/>
      <c r="H306" s="74"/>
      <c r="I306" s="74"/>
      <c r="J306" s="75" t="s">
        <v>563</v>
      </c>
    </row>
    <row r="307" spans="2:10" x14ac:dyDescent="0.2">
      <c r="B307" s="73" t="s">
        <v>1456</v>
      </c>
      <c r="C307" s="73" t="s">
        <v>2264</v>
      </c>
      <c r="D307" s="74"/>
      <c r="E307" s="74"/>
      <c r="F307" s="74"/>
      <c r="G307" s="74"/>
      <c r="H307" s="74"/>
      <c r="I307" s="74"/>
      <c r="J307" s="75" t="s">
        <v>563</v>
      </c>
    </row>
    <row r="308" spans="2:10" x14ac:dyDescent="0.2">
      <c r="B308" s="73" t="s">
        <v>1457</v>
      </c>
      <c r="C308" s="73" t="s">
        <v>2265</v>
      </c>
      <c r="D308" s="74"/>
      <c r="E308" s="74"/>
      <c r="F308" s="74"/>
      <c r="G308" s="74"/>
      <c r="H308" s="74"/>
      <c r="I308" s="74"/>
      <c r="J308" s="75" t="s">
        <v>563</v>
      </c>
    </row>
    <row r="309" spans="2:10" x14ac:dyDescent="0.2">
      <c r="B309" s="73" t="s">
        <v>1458</v>
      </c>
      <c r="C309" s="73" t="s">
        <v>2266</v>
      </c>
      <c r="D309" s="74"/>
      <c r="E309" s="74"/>
      <c r="F309" s="74"/>
      <c r="G309" s="74"/>
      <c r="H309" s="74"/>
      <c r="I309" s="74"/>
      <c r="J309" s="75" t="s">
        <v>563</v>
      </c>
    </row>
    <row r="310" spans="2:10" x14ac:dyDescent="0.2">
      <c r="B310" s="73" t="s">
        <v>1459</v>
      </c>
      <c r="C310" s="73" t="s">
        <v>2267</v>
      </c>
      <c r="D310" s="74"/>
      <c r="E310" s="74"/>
      <c r="F310" s="74"/>
      <c r="G310" s="74"/>
      <c r="H310" s="74"/>
      <c r="I310" s="74"/>
      <c r="J310" s="75" t="s">
        <v>563</v>
      </c>
    </row>
    <row r="311" spans="2:10" x14ac:dyDescent="0.2">
      <c r="B311" s="73" t="s">
        <v>1460</v>
      </c>
      <c r="C311" s="73" t="s">
        <v>2268</v>
      </c>
      <c r="D311" s="74"/>
      <c r="E311" s="74"/>
      <c r="F311" s="74"/>
      <c r="G311" s="74"/>
      <c r="H311" s="74"/>
      <c r="I311" s="74"/>
      <c r="J311" s="75" t="s">
        <v>563</v>
      </c>
    </row>
    <row r="312" spans="2:10" x14ac:dyDescent="0.2">
      <c r="B312" s="73" t="s">
        <v>1461</v>
      </c>
      <c r="C312" s="73" t="s">
        <v>2269</v>
      </c>
      <c r="D312" s="74"/>
      <c r="E312" s="74"/>
      <c r="F312" s="74"/>
      <c r="G312" s="74"/>
      <c r="H312" s="74"/>
      <c r="I312" s="74"/>
      <c r="J312" s="75" t="s">
        <v>563</v>
      </c>
    </row>
    <row r="313" spans="2:10" x14ac:dyDescent="0.2">
      <c r="B313" s="73" t="s">
        <v>1462</v>
      </c>
      <c r="C313" s="73" t="s">
        <v>2270</v>
      </c>
      <c r="D313" s="74"/>
      <c r="E313" s="74"/>
      <c r="F313" s="74"/>
      <c r="G313" s="74"/>
      <c r="H313" s="74"/>
      <c r="I313" s="74"/>
      <c r="J313" s="75" t="s">
        <v>563</v>
      </c>
    </row>
    <row r="314" spans="2:10" x14ac:dyDescent="0.2">
      <c r="B314" s="73" t="s">
        <v>1463</v>
      </c>
      <c r="C314" s="73" t="s">
        <v>2271</v>
      </c>
      <c r="D314" s="74"/>
      <c r="E314" s="74"/>
      <c r="F314" s="74"/>
      <c r="G314" s="74"/>
      <c r="H314" s="74"/>
      <c r="I314" s="74"/>
      <c r="J314" s="75" t="s">
        <v>563</v>
      </c>
    </row>
    <row r="315" spans="2:10" x14ac:dyDescent="0.2">
      <c r="B315" s="73" t="s">
        <v>1464</v>
      </c>
      <c r="C315" s="73" t="s">
        <v>2272</v>
      </c>
      <c r="D315" s="74"/>
      <c r="E315" s="74"/>
      <c r="F315" s="74"/>
      <c r="G315" s="74"/>
      <c r="H315" s="74"/>
      <c r="I315" s="74"/>
      <c r="J315" s="75" t="s">
        <v>563</v>
      </c>
    </row>
    <row r="316" spans="2:10" x14ac:dyDescent="0.2">
      <c r="B316" s="73" t="s">
        <v>1465</v>
      </c>
      <c r="C316" s="73" t="s">
        <v>2273</v>
      </c>
      <c r="D316" s="74"/>
      <c r="E316" s="74"/>
      <c r="F316" s="74"/>
      <c r="G316" s="74"/>
      <c r="H316" s="74"/>
      <c r="I316" s="74"/>
      <c r="J316" s="75" t="s">
        <v>563</v>
      </c>
    </row>
    <row r="317" spans="2:10" x14ac:dyDescent="0.2">
      <c r="B317" s="73" t="s">
        <v>1466</v>
      </c>
      <c r="C317" s="73" t="s">
        <v>2274</v>
      </c>
      <c r="D317" s="74"/>
      <c r="E317" s="74"/>
      <c r="F317" s="74"/>
      <c r="G317" s="74"/>
      <c r="H317" s="74"/>
      <c r="I317" s="74"/>
      <c r="J317" s="75" t="s">
        <v>563</v>
      </c>
    </row>
    <row r="318" spans="2:10" x14ac:dyDescent="0.2">
      <c r="B318" s="73" t="s">
        <v>1467</v>
      </c>
      <c r="C318" s="73" t="s">
        <v>2275</v>
      </c>
      <c r="D318" s="74"/>
      <c r="E318" s="74"/>
      <c r="F318" s="74"/>
      <c r="G318" s="74"/>
      <c r="H318" s="74"/>
      <c r="I318" s="74"/>
      <c r="J318" s="75" t="s">
        <v>563</v>
      </c>
    </row>
    <row r="319" spans="2:10" x14ac:dyDescent="0.2">
      <c r="B319" s="73" t="s">
        <v>1468</v>
      </c>
      <c r="C319" s="73" t="s">
        <v>2276</v>
      </c>
      <c r="D319" s="74"/>
      <c r="E319" s="74"/>
      <c r="F319" s="74"/>
      <c r="G319" s="74"/>
      <c r="H319" s="74"/>
      <c r="I319" s="74"/>
      <c r="J319" s="75" t="s">
        <v>563</v>
      </c>
    </row>
    <row r="320" spans="2:10" x14ac:dyDescent="0.2">
      <c r="B320" s="73" t="s">
        <v>1469</v>
      </c>
      <c r="C320" s="73" t="s">
        <v>2277</v>
      </c>
      <c r="D320" s="74"/>
      <c r="E320" s="74"/>
      <c r="F320" s="74"/>
      <c r="G320" s="74"/>
      <c r="H320" s="74"/>
      <c r="I320" s="74"/>
      <c r="J320" s="75" t="s">
        <v>563</v>
      </c>
    </row>
    <row r="321" spans="2:10" x14ac:dyDescent="0.2">
      <c r="B321" s="73" t="s">
        <v>1470</v>
      </c>
      <c r="C321" s="73" t="s">
        <v>2278</v>
      </c>
      <c r="D321" s="74"/>
      <c r="E321" s="74"/>
      <c r="F321" s="74"/>
      <c r="G321" s="74"/>
      <c r="H321" s="74"/>
      <c r="I321" s="74"/>
      <c r="J321" s="75" t="s">
        <v>563</v>
      </c>
    </row>
    <row r="322" spans="2:10" x14ac:dyDescent="0.2">
      <c r="B322" s="73" t="s">
        <v>1471</v>
      </c>
      <c r="C322" s="73" t="s">
        <v>2279</v>
      </c>
      <c r="D322" s="74"/>
      <c r="E322" s="74"/>
      <c r="F322" s="74"/>
      <c r="G322" s="74"/>
      <c r="H322" s="74"/>
      <c r="I322" s="74"/>
      <c r="J322" s="75" t="s">
        <v>563</v>
      </c>
    </row>
    <row r="323" spans="2:10" x14ac:dyDescent="0.2">
      <c r="B323" s="73" t="s">
        <v>1472</v>
      </c>
      <c r="C323" s="73" t="s">
        <v>2280</v>
      </c>
      <c r="D323" s="74"/>
      <c r="E323" s="74"/>
      <c r="F323" s="74"/>
      <c r="G323" s="74"/>
      <c r="H323" s="74"/>
      <c r="I323" s="74"/>
      <c r="J323" s="75" t="s">
        <v>563</v>
      </c>
    </row>
    <row r="324" spans="2:10" x14ac:dyDescent="0.2">
      <c r="B324" s="73" t="s">
        <v>1473</v>
      </c>
      <c r="C324" s="73" t="s">
        <v>2281</v>
      </c>
      <c r="D324" s="74"/>
      <c r="E324" s="74"/>
      <c r="F324" s="74"/>
      <c r="G324" s="74"/>
      <c r="H324" s="74"/>
      <c r="I324" s="74"/>
      <c r="J324" s="75" t="s">
        <v>563</v>
      </c>
    </row>
    <row r="325" spans="2:10" x14ac:dyDescent="0.2">
      <c r="B325" s="73" t="s">
        <v>1474</v>
      </c>
      <c r="C325" s="73" t="s">
        <v>2282</v>
      </c>
      <c r="D325" s="74"/>
      <c r="E325" s="74"/>
      <c r="F325" s="74"/>
      <c r="G325" s="74"/>
      <c r="H325" s="74"/>
      <c r="I325" s="74"/>
      <c r="J325" s="75" t="s">
        <v>563</v>
      </c>
    </row>
    <row r="326" spans="2:10" x14ac:dyDescent="0.2">
      <c r="B326" s="73" t="s">
        <v>1475</v>
      </c>
      <c r="C326" s="73" t="s">
        <v>2283</v>
      </c>
      <c r="D326" s="74"/>
      <c r="E326" s="74"/>
      <c r="F326" s="74"/>
      <c r="G326" s="74"/>
      <c r="H326" s="74"/>
      <c r="I326" s="74"/>
      <c r="J326" s="75" t="s">
        <v>563</v>
      </c>
    </row>
    <row r="327" spans="2:10" x14ac:dyDescent="0.2">
      <c r="B327" s="73" t="s">
        <v>1476</v>
      </c>
      <c r="C327" s="73" t="s">
        <v>2284</v>
      </c>
      <c r="D327" s="74"/>
      <c r="E327" s="74"/>
      <c r="F327" s="74"/>
      <c r="G327" s="74"/>
      <c r="H327" s="74"/>
      <c r="I327" s="74"/>
      <c r="J327" s="75" t="s">
        <v>563</v>
      </c>
    </row>
    <row r="328" spans="2:10" x14ac:dyDescent="0.2">
      <c r="B328" s="73" t="s">
        <v>1477</v>
      </c>
      <c r="C328" s="73" t="s">
        <v>2285</v>
      </c>
      <c r="D328" s="74"/>
      <c r="E328" s="74"/>
      <c r="F328" s="74"/>
      <c r="G328" s="74"/>
      <c r="H328" s="74"/>
      <c r="I328" s="74"/>
      <c r="J328" s="75" t="s">
        <v>563</v>
      </c>
    </row>
    <row r="329" spans="2:10" x14ac:dyDescent="0.2">
      <c r="B329" s="73" t="s">
        <v>1478</v>
      </c>
      <c r="C329" s="73" t="s">
        <v>2286</v>
      </c>
      <c r="D329" s="74"/>
      <c r="E329" s="74"/>
      <c r="F329" s="74"/>
      <c r="G329" s="74"/>
      <c r="H329" s="74"/>
      <c r="I329" s="74"/>
      <c r="J329" s="75" t="s">
        <v>563</v>
      </c>
    </row>
    <row r="330" spans="2:10" x14ac:dyDescent="0.2">
      <c r="B330" s="73" t="s">
        <v>1479</v>
      </c>
      <c r="C330" s="73" t="s">
        <v>2287</v>
      </c>
      <c r="D330" s="74"/>
      <c r="E330" s="74"/>
      <c r="F330" s="74"/>
      <c r="G330" s="74"/>
      <c r="H330" s="74"/>
      <c r="I330" s="74"/>
      <c r="J330" s="75" t="s">
        <v>563</v>
      </c>
    </row>
    <row r="331" spans="2:10" x14ac:dyDescent="0.2">
      <c r="B331" s="73" t="s">
        <v>1480</v>
      </c>
      <c r="C331" s="73" t="s">
        <v>2288</v>
      </c>
      <c r="D331" s="74"/>
      <c r="E331" s="74"/>
      <c r="F331" s="74"/>
      <c r="G331" s="74"/>
      <c r="H331" s="74"/>
      <c r="I331" s="74"/>
      <c r="J331" s="75" t="s">
        <v>563</v>
      </c>
    </row>
    <row r="332" spans="2:10" x14ac:dyDescent="0.2">
      <c r="B332" s="73" t="s">
        <v>1481</v>
      </c>
      <c r="C332" s="73" t="s">
        <v>2289</v>
      </c>
      <c r="D332" s="74"/>
      <c r="E332" s="74"/>
      <c r="F332" s="74"/>
      <c r="G332" s="74"/>
      <c r="H332" s="74"/>
      <c r="I332" s="74"/>
      <c r="J332" s="75" t="s">
        <v>563</v>
      </c>
    </row>
    <row r="333" spans="2:10" x14ac:dyDescent="0.2">
      <c r="B333" s="73" t="s">
        <v>1482</v>
      </c>
      <c r="C333" s="73" t="s">
        <v>2290</v>
      </c>
      <c r="D333" s="74"/>
      <c r="E333" s="74"/>
      <c r="F333" s="74"/>
      <c r="G333" s="74"/>
      <c r="H333" s="74"/>
      <c r="I333" s="74"/>
      <c r="J333" s="75" t="s">
        <v>563</v>
      </c>
    </row>
    <row r="334" spans="2:10" x14ac:dyDescent="0.2">
      <c r="B334" s="73" t="s">
        <v>1483</v>
      </c>
      <c r="C334" s="73" t="s">
        <v>2291</v>
      </c>
      <c r="D334" s="74"/>
      <c r="E334" s="74"/>
      <c r="F334" s="74"/>
      <c r="G334" s="74"/>
      <c r="H334" s="74"/>
      <c r="I334" s="74"/>
      <c r="J334" s="75" t="s">
        <v>563</v>
      </c>
    </row>
    <row r="335" spans="2:10" x14ac:dyDescent="0.2">
      <c r="B335" s="73" t="s">
        <v>1484</v>
      </c>
      <c r="C335" s="73" t="s">
        <v>2292</v>
      </c>
      <c r="D335" s="74"/>
      <c r="E335" s="74"/>
      <c r="F335" s="74"/>
      <c r="G335" s="74"/>
      <c r="H335" s="74"/>
      <c r="I335" s="74"/>
      <c r="J335" s="75" t="s">
        <v>563</v>
      </c>
    </row>
    <row r="336" spans="2:10" x14ac:dyDescent="0.2">
      <c r="B336" s="73" t="s">
        <v>1485</v>
      </c>
      <c r="C336" s="73" t="s">
        <v>2293</v>
      </c>
      <c r="D336" s="74"/>
      <c r="E336" s="74"/>
      <c r="F336" s="74"/>
      <c r="G336" s="74"/>
      <c r="H336" s="74"/>
      <c r="I336" s="74"/>
      <c r="J336" s="75" t="s">
        <v>563</v>
      </c>
    </row>
    <row r="337" spans="2:10" x14ac:dyDescent="0.2">
      <c r="B337" s="73" t="s">
        <v>1486</v>
      </c>
      <c r="C337" s="73" t="s">
        <v>2294</v>
      </c>
      <c r="D337" s="74"/>
      <c r="E337" s="74"/>
      <c r="F337" s="74"/>
      <c r="G337" s="74"/>
      <c r="H337" s="74"/>
      <c r="I337" s="74"/>
      <c r="J337" s="75" t="s">
        <v>563</v>
      </c>
    </row>
    <row r="338" spans="2:10" x14ac:dyDescent="0.2">
      <c r="B338" s="73" t="s">
        <v>1487</v>
      </c>
      <c r="C338" s="73" t="s">
        <v>2295</v>
      </c>
      <c r="D338" s="74"/>
      <c r="E338" s="74"/>
      <c r="F338" s="74"/>
      <c r="G338" s="74"/>
      <c r="H338" s="74"/>
      <c r="I338" s="74"/>
      <c r="J338" s="75" t="s">
        <v>563</v>
      </c>
    </row>
    <row r="339" spans="2:10" x14ac:dyDescent="0.2">
      <c r="B339" s="73" t="s">
        <v>1488</v>
      </c>
      <c r="C339" s="73" t="s">
        <v>2296</v>
      </c>
      <c r="D339" s="74"/>
      <c r="E339" s="74"/>
      <c r="F339" s="74"/>
      <c r="G339" s="74"/>
      <c r="H339" s="74"/>
      <c r="I339" s="74"/>
      <c r="J339" s="75" t="s">
        <v>563</v>
      </c>
    </row>
    <row r="340" spans="2:10" x14ac:dyDescent="0.2">
      <c r="B340" s="73" t="s">
        <v>1489</v>
      </c>
      <c r="C340" s="73" t="s">
        <v>2297</v>
      </c>
      <c r="D340" s="74"/>
      <c r="E340" s="74"/>
      <c r="F340" s="74"/>
      <c r="G340" s="74"/>
      <c r="H340" s="74"/>
      <c r="I340" s="74"/>
      <c r="J340" s="75" t="s">
        <v>563</v>
      </c>
    </row>
    <row r="341" spans="2:10" x14ac:dyDescent="0.2">
      <c r="B341" s="73" t="s">
        <v>1490</v>
      </c>
      <c r="C341" s="73" t="s">
        <v>2298</v>
      </c>
      <c r="D341" s="74"/>
      <c r="E341" s="74"/>
      <c r="F341" s="74"/>
      <c r="G341" s="74"/>
      <c r="H341" s="74"/>
      <c r="I341" s="74"/>
      <c r="J341" s="75" t="s">
        <v>563</v>
      </c>
    </row>
    <row r="342" spans="2:10" x14ac:dyDescent="0.2">
      <c r="B342" s="73" t="s">
        <v>1491</v>
      </c>
      <c r="C342" s="73" t="s">
        <v>2299</v>
      </c>
      <c r="D342" s="74"/>
      <c r="E342" s="74"/>
      <c r="F342" s="74"/>
      <c r="G342" s="74"/>
      <c r="H342" s="74"/>
      <c r="I342" s="74"/>
      <c r="J342" s="75" t="s">
        <v>563</v>
      </c>
    </row>
    <row r="343" spans="2:10" x14ac:dyDescent="0.2">
      <c r="B343" s="73" t="s">
        <v>1492</v>
      </c>
      <c r="C343" s="73" t="s">
        <v>2300</v>
      </c>
      <c r="D343" s="74"/>
      <c r="E343" s="74"/>
      <c r="F343" s="74"/>
      <c r="G343" s="74"/>
      <c r="H343" s="74"/>
      <c r="I343" s="74"/>
      <c r="J343" s="75" t="s">
        <v>563</v>
      </c>
    </row>
    <row r="344" spans="2:10" x14ac:dyDescent="0.2">
      <c r="B344" s="73" t="s">
        <v>1493</v>
      </c>
      <c r="C344" s="73" t="s">
        <v>2301</v>
      </c>
      <c r="D344" s="74"/>
      <c r="E344" s="74"/>
      <c r="F344" s="74"/>
      <c r="G344" s="74"/>
      <c r="H344" s="74"/>
      <c r="I344" s="74"/>
      <c r="J344" s="75" t="s">
        <v>563</v>
      </c>
    </row>
    <row r="345" spans="2:10" x14ac:dyDescent="0.2">
      <c r="B345" s="73" t="s">
        <v>1494</v>
      </c>
      <c r="C345" s="73" t="s">
        <v>2302</v>
      </c>
      <c r="D345" s="74"/>
      <c r="E345" s="74"/>
      <c r="F345" s="74"/>
      <c r="G345" s="74"/>
      <c r="H345" s="74"/>
      <c r="I345" s="74"/>
      <c r="J345" s="75" t="s">
        <v>563</v>
      </c>
    </row>
    <row r="346" spans="2:10" x14ac:dyDescent="0.2">
      <c r="B346" s="73" t="s">
        <v>1495</v>
      </c>
      <c r="C346" s="73" t="s">
        <v>2303</v>
      </c>
      <c r="D346" s="74"/>
      <c r="E346" s="74"/>
      <c r="F346" s="74"/>
      <c r="G346" s="74"/>
      <c r="H346" s="74"/>
      <c r="I346" s="74"/>
      <c r="J346" s="75" t="s">
        <v>563</v>
      </c>
    </row>
    <row r="347" spans="2:10" x14ac:dyDescent="0.2">
      <c r="B347" s="73" t="s">
        <v>1496</v>
      </c>
      <c r="C347" s="73" t="s">
        <v>2304</v>
      </c>
      <c r="D347" s="74"/>
      <c r="E347" s="74"/>
      <c r="F347" s="74"/>
      <c r="G347" s="74"/>
      <c r="H347" s="74"/>
      <c r="I347" s="74"/>
      <c r="J347" s="75" t="s">
        <v>563</v>
      </c>
    </row>
    <row r="348" spans="2:10" x14ac:dyDescent="0.2">
      <c r="B348" s="73" t="s">
        <v>1497</v>
      </c>
      <c r="C348" s="73" t="s">
        <v>2305</v>
      </c>
      <c r="D348" s="74"/>
      <c r="E348" s="74"/>
      <c r="F348" s="74"/>
      <c r="G348" s="74"/>
      <c r="H348" s="74"/>
      <c r="I348" s="74"/>
      <c r="J348" s="75" t="s">
        <v>563</v>
      </c>
    </row>
    <row r="349" spans="2:10" x14ac:dyDescent="0.2">
      <c r="B349" s="73" t="s">
        <v>1498</v>
      </c>
      <c r="C349" s="73" t="s">
        <v>2306</v>
      </c>
      <c r="D349" s="74"/>
      <c r="E349" s="74"/>
      <c r="F349" s="74"/>
      <c r="G349" s="74"/>
      <c r="H349" s="74"/>
      <c r="I349" s="74"/>
      <c r="J349" s="75" t="s">
        <v>563</v>
      </c>
    </row>
    <row r="350" spans="2:10" x14ac:dyDescent="0.2">
      <c r="B350" s="73" t="s">
        <v>1499</v>
      </c>
      <c r="C350" s="73" t="s">
        <v>2307</v>
      </c>
      <c r="D350" s="74"/>
      <c r="E350" s="74"/>
      <c r="F350" s="74"/>
      <c r="G350" s="74"/>
      <c r="H350" s="74"/>
      <c r="I350" s="74"/>
      <c r="J350" s="75" t="s">
        <v>563</v>
      </c>
    </row>
    <row r="351" spans="2:10" x14ac:dyDescent="0.2">
      <c r="B351" s="73" t="s">
        <v>1500</v>
      </c>
      <c r="C351" s="73" t="s">
        <v>2308</v>
      </c>
      <c r="D351" s="74"/>
      <c r="E351" s="74"/>
      <c r="F351" s="74"/>
      <c r="G351" s="74"/>
      <c r="H351" s="74"/>
      <c r="I351" s="74"/>
      <c r="J351" s="75" t="s">
        <v>563</v>
      </c>
    </row>
    <row r="352" spans="2:10" x14ac:dyDescent="0.2">
      <c r="B352" s="73" t="s">
        <v>1501</v>
      </c>
      <c r="C352" s="73" t="s">
        <v>2309</v>
      </c>
      <c r="D352" s="74"/>
      <c r="E352" s="74"/>
      <c r="F352" s="74"/>
      <c r="G352" s="74"/>
      <c r="H352" s="74"/>
      <c r="I352" s="74"/>
      <c r="J352" s="75" t="s">
        <v>563</v>
      </c>
    </row>
    <row r="353" spans="2:10" x14ac:dyDescent="0.2">
      <c r="B353" s="73" t="s">
        <v>1502</v>
      </c>
      <c r="C353" s="73" t="s">
        <v>2310</v>
      </c>
      <c r="D353" s="74"/>
      <c r="E353" s="74"/>
      <c r="F353" s="74"/>
      <c r="G353" s="74"/>
      <c r="H353" s="74"/>
      <c r="I353" s="74"/>
      <c r="J353" s="75" t="s">
        <v>563</v>
      </c>
    </row>
    <row r="354" spans="2:10" x14ac:dyDescent="0.2">
      <c r="B354" s="73" t="s">
        <v>1503</v>
      </c>
      <c r="C354" s="73" t="s">
        <v>2311</v>
      </c>
      <c r="D354" s="74"/>
      <c r="E354" s="74"/>
      <c r="F354" s="74"/>
      <c r="G354" s="74"/>
      <c r="H354" s="74"/>
      <c r="I354" s="74"/>
      <c r="J354" s="75" t="s">
        <v>563</v>
      </c>
    </row>
    <row r="355" spans="2:10" x14ac:dyDescent="0.2">
      <c r="B355" s="73" t="s">
        <v>1504</v>
      </c>
      <c r="C355" s="73" t="s">
        <v>2312</v>
      </c>
      <c r="D355" s="74"/>
      <c r="E355" s="74"/>
      <c r="F355" s="74"/>
      <c r="G355" s="74"/>
      <c r="H355" s="74"/>
      <c r="I355" s="74"/>
      <c r="J355" s="75" t="s">
        <v>563</v>
      </c>
    </row>
    <row r="356" spans="2:10" x14ac:dyDescent="0.2">
      <c r="B356" s="73" t="s">
        <v>1505</v>
      </c>
      <c r="C356" s="73" t="s">
        <v>2313</v>
      </c>
      <c r="D356" s="74"/>
      <c r="E356" s="74"/>
      <c r="F356" s="74"/>
      <c r="G356" s="74"/>
      <c r="H356" s="74"/>
      <c r="I356" s="74"/>
      <c r="J356" s="75" t="s">
        <v>563</v>
      </c>
    </row>
    <row r="357" spans="2:10" x14ac:dyDescent="0.2">
      <c r="B357" s="73" t="s">
        <v>1506</v>
      </c>
      <c r="C357" s="73" t="s">
        <v>2314</v>
      </c>
      <c r="D357" s="74"/>
      <c r="E357" s="74"/>
      <c r="F357" s="74"/>
      <c r="G357" s="74"/>
      <c r="H357" s="74"/>
      <c r="I357" s="74"/>
      <c r="J357" s="75" t="s">
        <v>563</v>
      </c>
    </row>
    <row r="358" spans="2:10" x14ac:dyDescent="0.2">
      <c r="B358" s="73" t="s">
        <v>1507</v>
      </c>
      <c r="C358" s="73" t="s">
        <v>2315</v>
      </c>
      <c r="D358" s="74"/>
      <c r="E358" s="74"/>
      <c r="F358" s="74"/>
      <c r="G358" s="74"/>
      <c r="H358" s="74"/>
      <c r="I358" s="74"/>
      <c r="J358" s="75" t="s">
        <v>563</v>
      </c>
    </row>
    <row r="359" spans="2:10" x14ac:dyDescent="0.2">
      <c r="B359" s="73" t="s">
        <v>1508</v>
      </c>
      <c r="C359" s="73" t="s">
        <v>2316</v>
      </c>
      <c r="D359" s="74"/>
      <c r="E359" s="74"/>
      <c r="F359" s="74"/>
      <c r="G359" s="74"/>
      <c r="H359" s="74"/>
      <c r="I359" s="74"/>
      <c r="J359" s="75" t="s">
        <v>563</v>
      </c>
    </row>
    <row r="360" spans="2:10" x14ac:dyDescent="0.2">
      <c r="B360" s="73" t="s">
        <v>1509</v>
      </c>
      <c r="C360" s="73" t="s">
        <v>2317</v>
      </c>
      <c r="D360" s="74"/>
      <c r="E360" s="74"/>
      <c r="F360" s="74"/>
      <c r="G360" s="74"/>
      <c r="H360" s="74"/>
      <c r="I360" s="74"/>
      <c r="J360" s="75" t="s">
        <v>563</v>
      </c>
    </row>
    <row r="361" spans="2:10" x14ac:dyDescent="0.2">
      <c r="B361" s="73" t="s">
        <v>1510</v>
      </c>
      <c r="C361" s="73" t="s">
        <v>2318</v>
      </c>
      <c r="D361" s="74"/>
      <c r="E361" s="74"/>
      <c r="F361" s="74"/>
      <c r="G361" s="74"/>
      <c r="H361" s="74"/>
      <c r="I361" s="74"/>
      <c r="J361" s="75" t="s">
        <v>563</v>
      </c>
    </row>
    <row r="362" spans="2:10" x14ac:dyDescent="0.2">
      <c r="B362" s="73" t="s">
        <v>1511</v>
      </c>
      <c r="C362" s="73" t="s">
        <v>2319</v>
      </c>
      <c r="D362" s="74"/>
      <c r="E362" s="74"/>
      <c r="F362" s="74"/>
      <c r="G362" s="74"/>
      <c r="H362" s="74"/>
      <c r="I362" s="74"/>
      <c r="J362" s="75" t="s">
        <v>563</v>
      </c>
    </row>
    <row r="363" spans="2:10" x14ac:dyDescent="0.2">
      <c r="B363" s="73" t="s">
        <v>1512</v>
      </c>
      <c r="C363" s="73" t="s">
        <v>2320</v>
      </c>
      <c r="D363" s="74"/>
      <c r="E363" s="74"/>
      <c r="F363" s="74"/>
      <c r="G363" s="74"/>
      <c r="H363" s="74"/>
      <c r="I363" s="74"/>
      <c r="J363" s="75" t="s">
        <v>563</v>
      </c>
    </row>
    <row r="364" spans="2:10" x14ac:dyDescent="0.2">
      <c r="B364" s="73" t="s">
        <v>1513</v>
      </c>
      <c r="C364" s="73" t="s">
        <v>2321</v>
      </c>
      <c r="D364" s="74"/>
      <c r="E364" s="74"/>
      <c r="F364" s="74"/>
      <c r="G364" s="74"/>
      <c r="H364" s="74"/>
      <c r="I364" s="74"/>
      <c r="J364" s="75" t="s">
        <v>563</v>
      </c>
    </row>
    <row r="365" spans="2:10" x14ac:dyDescent="0.2">
      <c r="B365" s="73" t="s">
        <v>1514</v>
      </c>
      <c r="C365" s="73" t="s">
        <v>2322</v>
      </c>
      <c r="D365" s="74"/>
      <c r="E365" s="74"/>
      <c r="F365" s="74"/>
      <c r="G365" s="74"/>
      <c r="H365" s="74"/>
      <c r="I365" s="74"/>
      <c r="J365" s="75" t="s">
        <v>563</v>
      </c>
    </row>
    <row r="366" spans="2:10" x14ac:dyDescent="0.2">
      <c r="B366" s="73" t="s">
        <v>1515</v>
      </c>
      <c r="C366" s="73" t="s">
        <v>2323</v>
      </c>
      <c r="D366" s="74"/>
      <c r="E366" s="74"/>
      <c r="F366" s="74"/>
      <c r="G366" s="74"/>
      <c r="H366" s="74"/>
      <c r="I366" s="74"/>
      <c r="J366" s="75" t="s">
        <v>563</v>
      </c>
    </row>
    <row r="367" spans="2:10" x14ac:dyDescent="0.2">
      <c r="B367" s="73" t="s">
        <v>1516</v>
      </c>
      <c r="C367" s="73" t="s">
        <v>2324</v>
      </c>
      <c r="D367" s="74"/>
      <c r="E367" s="74"/>
      <c r="F367" s="74"/>
      <c r="G367" s="74"/>
      <c r="H367" s="74"/>
      <c r="I367" s="74"/>
      <c r="J367" s="75" t="s">
        <v>563</v>
      </c>
    </row>
    <row r="368" spans="2:10" x14ac:dyDescent="0.2">
      <c r="B368" s="73" t="s">
        <v>1517</v>
      </c>
      <c r="C368" s="73" t="s">
        <v>2325</v>
      </c>
      <c r="D368" s="74"/>
      <c r="E368" s="74"/>
      <c r="F368" s="74"/>
      <c r="G368" s="74"/>
      <c r="H368" s="74"/>
      <c r="I368" s="74"/>
      <c r="J368" s="75" t="s">
        <v>563</v>
      </c>
    </row>
    <row r="369" spans="2:10" x14ac:dyDescent="0.2">
      <c r="B369" s="73" t="s">
        <v>1518</v>
      </c>
      <c r="C369" s="73" t="s">
        <v>2326</v>
      </c>
      <c r="D369" s="74"/>
      <c r="E369" s="74"/>
      <c r="F369" s="74"/>
      <c r="G369" s="74"/>
      <c r="H369" s="74"/>
      <c r="I369" s="74"/>
      <c r="J369" s="75" t="s">
        <v>563</v>
      </c>
    </row>
    <row r="370" spans="2:10" x14ac:dyDescent="0.2">
      <c r="B370" s="73" t="s">
        <v>1519</v>
      </c>
      <c r="C370" s="73" t="s">
        <v>2327</v>
      </c>
      <c r="D370" s="74"/>
      <c r="E370" s="74"/>
      <c r="F370" s="74"/>
      <c r="G370" s="74"/>
      <c r="H370" s="74"/>
      <c r="I370" s="74"/>
      <c r="J370" s="75" t="s">
        <v>563</v>
      </c>
    </row>
    <row r="371" spans="2:10" x14ac:dyDescent="0.2">
      <c r="B371" s="73" t="s">
        <v>1520</v>
      </c>
      <c r="C371" s="73" t="s">
        <v>2328</v>
      </c>
      <c r="D371" s="74"/>
      <c r="E371" s="74"/>
      <c r="F371" s="74"/>
      <c r="G371" s="74"/>
      <c r="H371" s="74"/>
      <c r="I371" s="74"/>
      <c r="J371" s="75" t="s">
        <v>563</v>
      </c>
    </row>
    <row r="372" spans="2:10" x14ac:dyDescent="0.2">
      <c r="B372" s="73" t="s">
        <v>1521</v>
      </c>
      <c r="C372" s="73" t="s">
        <v>2329</v>
      </c>
      <c r="D372" s="74"/>
      <c r="E372" s="74"/>
      <c r="F372" s="74"/>
      <c r="G372" s="74"/>
      <c r="H372" s="74"/>
      <c r="I372" s="74"/>
      <c r="J372" s="75" t="s">
        <v>563</v>
      </c>
    </row>
    <row r="373" spans="2:10" x14ac:dyDescent="0.2">
      <c r="B373" s="73" t="s">
        <v>1522</v>
      </c>
      <c r="C373" s="73" t="s">
        <v>2330</v>
      </c>
      <c r="D373" s="74"/>
      <c r="E373" s="74"/>
      <c r="F373" s="74"/>
      <c r="G373" s="74"/>
      <c r="H373" s="74"/>
      <c r="I373" s="74"/>
      <c r="J373" s="75" t="s">
        <v>563</v>
      </c>
    </row>
    <row r="374" spans="2:10" x14ac:dyDescent="0.2">
      <c r="B374" s="73" t="s">
        <v>1523</v>
      </c>
      <c r="C374" s="73" t="s">
        <v>2331</v>
      </c>
      <c r="D374" s="74"/>
      <c r="E374" s="74"/>
      <c r="F374" s="74"/>
      <c r="G374" s="74"/>
      <c r="H374" s="74"/>
      <c r="I374" s="74"/>
      <c r="J374" s="75" t="s">
        <v>563</v>
      </c>
    </row>
    <row r="375" spans="2:10" x14ac:dyDescent="0.2">
      <c r="B375" s="73" t="s">
        <v>1524</v>
      </c>
      <c r="C375" s="73" t="s">
        <v>2332</v>
      </c>
      <c r="D375" s="74"/>
      <c r="E375" s="74"/>
      <c r="F375" s="74"/>
      <c r="G375" s="74"/>
      <c r="H375" s="74"/>
      <c r="I375" s="74"/>
      <c r="J375" s="75" t="s">
        <v>563</v>
      </c>
    </row>
    <row r="376" spans="2:10" x14ac:dyDescent="0.2">
      <c r="B376" s="73" t="s">
        <v>1525</v>
      </c>
      <c r="C376" s="73" t="s">
        <v>2333</v>
      </c>
      <c r="D376" s="74"/>
      <c r="E376" s="74"/>
      <c r="F376" s="74"/>
      <c r="G376" s="74"/>
      <c r="H376" s="74"/>
      <c r="I376" s="74"/>
      <c r="J376" s="75" t="s">
        <v>2031</v>
      </c>
    </row>
    <row r="377" spans="2:10" x14ac:dyDescent="0.2">
      <c r="B377" s="73" t="s">
        <v>1526</v>
      </c>
      <c r="C377" s="73" t="s">
        <v>2334</v>
      </c>
      <c r="D377" s="74"/>
      <c r="E377" s="74"/>
      <c r="F377" s="74"/>
      <c r="G377" s="74"/>
      <c r="H377" s="74"/>
      <c r="I377" s="74"/>
      <c r="J377" s="75" t="s">
        <v>2031</v>
      </c>
    </row>
    <row r="378" spans="2:10" x14ac:dyDescent="0.2">
      <c r="B378" s="73" t="s">
        <v>1527</v>
      </c>
      <c r="C378" s="73" t="s">
        <v>2335</v>
      </c>
      <c r="D378" s="74"/>
      <c r="E378" s="74"/>
      <c r="F378" s="74"/>
      <c r="G378" s="74"/>
      <c r="H378" s="74"/>
      <c r="I378" s="74"/>
      <c r="J378" s="75" t="s">
        <v>2031</v>
      </c>
    </row>
    <row r="379" spans="2:10" x14ac:dyDescent="0.2">
      <c r="B379" s="73" t="s">
        <v>1528</v>
      </c>
      <c r="C379" s="73" t="s">
        <v>2336</v>
      </c>
      <c r="D379" s="74"/>
      <c r="E379" s="74"/>
      <c r="F379" s="74"/>
      <c r="G379" s="74"/>
      <c r="H379" s="74"/>
      <c r="I379" s="74"/>
      <c r="J379" s="75" t="s">
        <v>2031</v>
      </c>
    </row>
    <row r="380" spans="2:10" x14ac:dyDescent="0.2">
      <c r="B380" s="73" t="s">
        <v>1529</v>
      </c>
      <c r="C380" s="73" t="s">
        <v>2337</v>
      </c>
      <c r="D380" s="74"/>
      <c r="E380" s="74"/>
      <c r="F380" s="74"/>
      <c r="G380" s="74"/>
      <c r="H380" s="74"/>
      <c r="I380" s="74"/>
      <c r="J380" s="75" t="s">
        <v>2031</v>
      </c>
    </row>
    <row r="381" spans="2:10" x14ac:dyDescent="0.2">
      <c r="B381" s="73" t="s">
        <v>1530</v>
      </c>
      <c r="C381" s="73" t="s">
        <v>2338</v>
      </c>
      <c r="D381" s="74"/>
      <c r="E381" s="74"/>
      <c r="F381" s="74"/>
      <c r="G381" s="74"/>
      <c r="H381" s="74"/>
      <c r="I381" s="74"/>
      <c r="J381" s="75" t="s">
        <v>2031</v>
      </c>
    </row>
    <row r="382" spans="2:10" x14ac:dyDescent="0.2">
      <c r="B382" s="73" t="s">
        <v>1531</v>
      </c>
      <c r="C382" s="73" t="s">
        <v>2339</v>
      </c>
      <c r="D382" s="74"/>
      <c r="E382" s="74"/>
      <c r="F382" s="74"/>
      <c r="G382" s="74"/>
      <c r="H382" s="74"/>
      <c r="I382" s="74"/>
      <c r="J382" s="75" t="s">
        <v>2031</v>
      </c>
    </row>
    <row r="383" spans="2:10" x14ac:dyDescent="0.2">
      <c r="B383" s="73" t="s">
        <v>1532</v>
      </c>
      <c r="C383" s="73" t="s">
        <v>2340</v>
      </c>
      <c r="D383" s="74"/>
      <c r="E383" s="74"/>
      <c r="F383" s="74"/>
      <c r="G383" s="74"/>
      <c r="H383" s="74"/>
      <c r="I383" s="74"/>
      <c r="J383" s="75" t="s">
        <v>2031</v>
      </c>
    </row>
    <row r="384" spans="2:10" x14ac:dyDescent="0.2">
      <c r="B384" s="73" t="s">
        <v>1533</v>
      </c>
      <c r="C384" s="73" t="s">
        <v>2341</v>
      </c>
      <c r="D384" s="74"/>
      <c r="E384" s="74"/>
      <c r="F384" s="74"/>
      <c r="G384" s="74"/>
      <c r="H384" s="74"/>
      <c r="I384" s="74"/>
      <c r="J384" s="75" t="s">
        <v>2031</v>
      </c>
    </row>
    <row r="385" spans="2:10" x14ac:dyDescent="0.2">
      <c r="B385" s="73" t="s">
        <v>1534</v>
      </c>
      <c r="C385" s="73" t="s">
        <v>2342</v>
      </c>
      <c r="D385" s="74"/>
      <c r="E385" s="74"/>
      <c r="F385" s="74"/>
      <c r="G385" s="74"/>
      <c r="H385" s="74"/>
      <c r="I385" s="74"/>
      <c r="J385" s="75" t="s">
        <v>2031</v>
      </c>
    </row>
    <row r="386" spans="2:10" x14ac:dyDescent="0.2">
      <c r="B386" s="73" t="s">
        <v>1535</v>
      </c>
      <c r="C386" s="73" t="s">
        <v>2343</v>
      </c>
      <c r="D386" s="74"/>
      <c r="E386" s="74"/>
      <c r="F386" s="74"/>
      <c r="G386" s="74"/>
      <c r="H386" s="74"/>
      <c r="I386" s="74"/>
      <c r="J386" s="75" t="s">
        <v>2031</v>
      </c>
    </row>
    <row r="387" spans="2:10" x14ac:dyDescent="0.2">
      <c r="B387" s="73" t="s">
        <v>1536</v>
      </c>
      <c r="C387" s="73" t="s">
        <v>2344</v>
      </c>
      <c r="D387" s="74"/>
      <c r="E387" s="74"/>
      <c r="F387" s="74"/>
      <c r="G387" s="74"/>
      <c r="H387" s="74"/>
      <c r="I387" s="74"/>
      <c r="J387" s="75" t="s">
        <v>2031</v>
      </c>
    </row>
    <row r="388" spans="2:10" x14ac:dyDescent="0.2">
      <c r="B388" s="73" t="s">
        <v>1537</v>
      </c>
      <c r="C388" s="73" t="s">
        <v>2345</v>
      </c>
      <c r="D388" s="74"/>
      <c r="E388" s="74"/>
      <c r="F388" s="74"/>
      <c r="G388" s="74"/>
      <c r="H388" s="74"/>
      <c r="I388" s="74"/>
      <c r="J388" s="75" t="s">
        <v>2031</v>
      </c>
    </row>
    <row r="389" spans="2:10" x14ac:dyDescent="0.2">
      <c r="B389" s="73" t="s">
        <v>1538</v>
      </c>
      <c r="C389" s="73" t="s">
        <v>2346</v>
      </c>
      <c r="D389" s="74"/>
      <c r="E389" s="74"/>
      <c r="F389" s="74"/>
      <c r="G389" s="74"/>
      <c r="H389" s="74"/>
      <c r="I389" s="74"/>
      <c r="J389" s="75" t="s">
        <v>2031</v>
      </c>
    </row>
    <row r="390" spans="2:10" x14ac:dyDescent="0.2">
      <c r="B390" s="73" t="s">
        <v>1539</v>
      </c>
      <c r="C390" s="73" t="s">
        <v>2347</v>
      </c>
      <c r="D390" s="74"/>
      <c r="E390" s="74"/>
      <c r="F390" s="74"/>
      <c r="G390" s="74"/>
      <c r="H390" s="74"/>
      <c r="I390" s="74"/>
      <c r="J390" s="75" t="s">
        <v>563</v>
      </c>
    </row>
    <row r="391" spans="2:10" x14ac:dyDescent="0.2">
      <c r="B391" s="73" t="s">
        <v>1540</v>
      </c>
      <c r="C391" s="73" t="s">
        <v>2348</v>
      </c>
      <c r="D391" s="74"/>
      <c r="E391" s="74"/>
      <c r="F391" s="74"/>
      <c r="G391" s="74"/>
      <c r="H391" s="74"/>
      <c r="I391" s="74"/>
      <c r="J391" s="75" t="s">
        <v>563</v>
      </c>
    </row>
    <row r="392" spans="2:10" x14ac:dyDescent="0.2">
      <c r="B392" s="73" t="s">
        <v>1541</v>
      </c>
      <c r="C392" s="73" t="s">
        <v>2349</v>
      </c>
      <c r="D392" s="74"/>
      <c r="E392" s="74"/>
      <c r="F392" s="74"/>
      <c r="G392" s="74"/>
      <c r="H392" s="74"/>
      <c r="I392" s="74"/>
      <c r="J392" s="75" t="s">
        <v>563</v>
      </c>
    </row>
    <row r="393" spans="2:10" x14ac:dyDescent="0.2">
      <c r="B393" s="73" t="s">
        <v>1542</v>
      </c>
      <c r="C393" s="73" t="s">
        <v>2350</v>
      </c>
      <c r="D393" s="74"/>
      <c r="E393" s="74"/>
      <c r="F393" s="74"/>
      <c r="G393" s="74"/>
      <c r="H393" s="74"/>
      <c r="I393" s="74"/>
      <c r="J393" s="75" t="s">
        <v>563</v>
      </c>
    </row>
    <row r="394" spans="2:10" x14ac:dyDescent="0.2">
      <c r="B394" s="73" t="s">
        <v>1543</v>
      </c>
      <c r="C394" s="73" t="s">
        <v>2351</v>
      </c>
      <c r="D394" s="74"/>
      <c r="E394" s="74"/>
      <c r="F394" s="74"/>
      <c r="G394" s="74"/>
      <c r="H394" s="74"/>
      <c r="I394" s="74"/>
      <c r="J394" s="75" t="s">
        <v>563</v>
      </c>
    </row>
    <row r="395" spans="2:10" x14ac:dyDescent="0.2">
      <c r="B395" s="73" t="s">
        <v>1544</v>
      </c>
      <c r="C395" s="73" t="s">
        <v>2352</v>
      </c>
      <c r="D395" s="74"/>
      <c r="E395" s="74"/>
      <c r="F395" s="74"/>
      <c r="G395" s="74"/>
      <c r="H395" s="74"/>
      <c r="I395" s="74"/>
      <c r="J395" s="75" t="s">
        <v>563</v>
      </c>
    </row>
    <row r="396" spans="2:10" x14ac:dyDescent="0.2">
      <c r="B396" s="73" t="s">
        <v>1545</v>
      </c>
      <c r="C396" s="73" t="s">
        <v>2353</v>
      </c>
      <c r="D396" s="74"/>
      <c r="E396" s="74"/>
      <c r="F396" s="74"/>
      <c r="G396" s="74"/>
      <c r="H396" s="74"/>
      <c r="I396" s="74"/>
      <c r="J396" s="75" t="s">
        <v>563</v>
      </c>
    </row>
    <row r="397" spans="2:10" x14ac:dyDescent="0.2">
      <c r="B397" s="73" t="s">
        <v>1546</v>
      </c>
      <c r="C397" s="73" t="s">
        <v>2354</v>
      </c>
      <c r="D397" s="74"/>
      <c r="E397" s="74"/>
      <c r="F397" s="74"/>
      <c r="G397" s="74"/>
      <c r="H397" s="74"/>
      <c r="I397" s="74"/>
      <c r="J397" s="75" t="s">
        <v>563</v>
      </c>
    </row>
    <row r="398" spans="2:10" x14ac:dyDescent="0.2">
      <c r="B398" s="73" t="s">
        <v>1547</v>
      </c>
      <c r="C398" s="73" t="s">
        <v>2355</v>
      </c>
      <c r="D398" s="74"/>
      <c r="E398" s="74"/>
      <c r="F398" s="74"/>
      <c r="G398" s="74"/>
      <c r="H398" s="74"/>
      <c r="I398" s="74"/>
      <c r="J398" s="75" t="s">
        <v>563</v>
      </c>
    </row>
    <row r="399" spans="2:10" x14ac:dyDescent="0.2">
      <c r="B399" s="73" t="s">
        <v>1548</v>
      </c>
      <c r="C399" s="73" t="s">
        <v>2356</v>
      </c>
      <c r="D399" s="74"/>
      <c r="E399" s="74"/>
      <c r="F399" s="74"/>
      <c r="G399" s="74"/>
      <c r="H399" s="74"/>
      <c r="I399" s="74"/>
      <c r="J399" s="75" t="s">
        <v>563</v>
      </c>
    </row>
    <row r="400" spans="2:10" x14ac:dyDescent="0.2">
      <c r="B400" s="73" t="s">
        <v>1549</v>
      </c>
      <c r="C400" s="73" t="s">
        <v>2357</v>
      </c>
      <c r="D400" s="74"/>
      <c r="E400" s="74"/>
      <c r="F400" s="74"/>
      <c r="G400" s="74"/>
      <c r="H400" s="74"/>
      <c r="I400" s="74"/>
      <c r="J400" s="75" t="s">
        <v>563</v>
      </c>
    </row>
    <row r="401" spans="2:10" x14ac:dyDescent="0.2">
      <c r="B401" s="73" t="s">
        <v>1550</v>
      </c>
      <c r="C401" s="73" t="s">
        <v>2358</v>
      </c>
      <c r="D401" s="74"/>
      <c r="E401" s="74"/>
      <c r="F401" s="74"/>
      <c r="G401" s="74"/>
      <c r="H401" s="74"/>
      <c r="I401" s="74"/>
      <c r="J401" s="75" t="s">
        <v>563</v>
      </c>
    </row>
    <row r="402" spans="2:10" x14ac:dyDescent="0.2">
      <c r="B402" s="73" t="s">
        <v>1551</v>
      </c>
      <c r="C402" s="73" t="s">
        <v>2359</v>
      </c>
      <c r="D402" s="74"/>
      <c r="E402" s="74"/>
      <c r="F402" s="74"/>
      <c r="G402" s="74"/>
      <c r="H402" s="74"/>
      <c r="I402" s="74"/>
      <c r="J402" s="75" t="s">
        <v>563</v>
      </c>
    </row>
    <row r="403" spans="2:10" x14ac:dyDescent="0.2">
      <c r="B403" s="73" t="s">
        <v>1552</v>
      </c>
      <c r="C403" s="73" t="s">
        <v>2360</v>
      </c>
      <c r="D403" s="74"/>
      <c r="E403" s="74"/>
      <c r="F403" s="74"/>
      <c r="G403" s="74"/>
      <c r="H403" s="74"/>
      <c r="I403" s="74"/>
      <c r="J403" s="75" t="s">
        <v>563</v>
      </c>
    </row>
    <row r="404" spans="2:10" x14ac:dyDescent="0.2">
      <c r="B404" s="73" t="s">
        <v>1553</v>
      </c>
      <c r="C404" s="73" t="s">
        <v>2361</v>
      </c>
      <c r="D404" s="74"/>
      <c r="E404" s="74"/>
      <c r="F404" s="74"/>
      <c r="G404" s="74"/>
      <c r="H404" s="74"/>
      <c r="I404" s="74"/>
      <c r="J404" s="75" t="s">
        <v>563</v>
      </c>
    </row>
    <row r="405" spans="2:10" x14ac:dyDescent="0.2">
      <c r="B405" s="73" t="s">
        <v>1554</v>
      </c>
      <c r="C405" s="73" t="s">
        <v>2362</v>
      </c>
      <c r="D405" s="74"/>
      <c r="E405" s="74"/>
      <c r="F405" s="74"/>
      <c r="G405" s="74"/>
      <c r="H405" s="74"/>
      <c r="I405" s="74"/>
      <c r="J405" s="75" t="s">
        <v>563</v>
      </c>
    </row>
    <row r="406" spans="2:10" x14ac:dyDescent="0.2">
      <c r="B406" s="73" t="s">
        <v>1555</v>
      </c>
      <c r="C406" s="73" t="s">
        <v>2363</v>
      </c>
      <c r="D406" s="74"/>
      <c r="E406" s="74"/>
      <c r="F406" s="74"/>
      <c r="G406" s="74"/>
      <c r="H406" s="74"/>
      <c r="I406" s="74"/>
      <c r="J406" s="75" t="s">
        <v>563</v>
      </c>
    </row>
    <row r="407" spans="2:10" x14ac:dyDescent="0.2">
      <c r="B407" s="73" t="s">
        <v>1556</v>
      </c>
      <c r="C407" s="73" t="s">
        <v>2364</v>
      </c>
      <c r="D407" s="74"/>
      <c r="E407" s="74"/>
      <c r="F407" s="74"/>
      <c r="G407" s="74"/>
      <c r="H407" s="74"/>
      <c r="I407" s="74"/>
      <c r="J407" s="75" t="s">
        <v>563</v>
      </c>
    </row>
    <row r="408" spans="2:10" x14ac:dyDescent="0.2">
      <c r="B408" s="73" t="s">
        <v>1557</v>
      </c>
      <c r="C408" s="73" t="s">
        <v>2365</v>
      </c>
      <c r="D408" s="74"/>
      <c r="E408" s="74"/>
      <c r="F408" s="74"/>
      <c r="G408" s="74"/>
      <c r="H408" s="74"/>
      <c r="I408" s="74"/>
      <c r="J408" s="75" t="s">
        <v>563</v>
      </c>
    </row>
    <row r="409" spans="2:10" x14ac:dyDescent="0.2">
      <c r="B409" s="73" t="s">
        <v>1558</v>
      </c>
      <c r="C409" s="73" t="s">
        <v>2366</v>
      </c>
      <c r="D409" s="74"/>
      <c r="E409" s="74"/>
      <c r="F409" s="74"/>
      <c r="G409" s="74"/>
      <c r="H409" s="74"/>
      <c r="I409" s="74"/>
      <c r="J409" s="75" t="s">
        <v>563</v>
      </c>
    </row>
    <row r="410" spans="2:10" x14ac:dyDescent="0.2">
      <c r="B410" s="73" t="s">
        <v>1559</v>
      </c>
      <c r="C410" s="73" t="s">
        <v>2367</v>
      </c>
      <c r="D410" s="74"/>
      <c r="E410" s="74"/>
      <c r="F410" s="74"/>
      <c r="G410" s="74"/>
      <c r="H410" s="74"/>
      <c r="I410" s="74"/>
      <c r="J410" s="75" t="s">
        <v>563</v>
      </c>
    </row>
    <row r="411" spans="2:10" x14ac:dyDescent="0.2">
      <c r="B411" s="73" t="s">
        <v>1560</v>
      </c>
      <c r="C411" s="73" t="s">
        <v>2368</v>
      </c>
      <c r="D411" s="74"/>
      <c r="E411" s="74"/>
      <c r="F411" s="74"/>
      <c r="G411" s="74"/>
      <c r="H411" s="74"/>
      <c r="I411" s="74"/>
      <c r="J411" s="75" t="s">
        <v>563</v>
      </c>
    </row>
    <row r="412" spans="2:10" x14ac:dyDescent="0.2">
      <c r="B412" s="73" t="s">
        <v>1561</v>
      </c>
      <c r="C412" s="73" t="s">
        <v>2369</v>
      </c>
      <c r="D412" s="74"/>
      <c r="E412" s="74"/>
      <c r="F412" s="74"/>
      <c r="G412" s="74"/>
      <c r="H412" s="74"/>
      <c r="I412" s="74"/>
      <c r="J412" s="75" t="s">
        <v>563</v>
      </c>
    </row>
    <row r="413" spans="2:10" x14ac:dyDescent="0.2">
      <c r="B413" s="73" t="s">
        <v>1562</v>
      </c>
      <c r="C413" s="73" t="s">
        <v>2370</v>
      </c>
      <c r="D413" s="74"/>
      <c r="E413" s="74"/>
      <c r="F413" s="74"/>
      <c r="G413" s="74"/>
      <c r="H413" s="74"/>
      <c r="I413" s="74"/>
      <c r="J413" s="75" t="s">
        <v>563</v>
      </c>
    </row>
    <row r="414" spans="2:10" x14ac:dyDescent="0.2">
      <c r="B414" s="73" t="s">
        <v>1563</v>
      </c>
      <c r="C414" s="73" t="s">
        <v>2371</v>
      </c>
      <c r="D414" s="74"/>
      <c r="E414" s="74"/>
      <c r="F414" s="74"/>
      <c r="G414" s="74"/>
      <c r="H414" s="74"/>
      <c r="I414" s="74"/>
      <c r="J414" s="75" t="s">
        <v>563</v>
      </c>
    </row>
    <row r="415" spans="2:10" x14ac:dyDescent="0.2">
      <c r="B415" s="73" t="s">
        <v>1564</v>
      </c>
      <c r="C415" s="73" t="s">
        <v>2372</v>
      </c>
      <c r="D415" s="74"/>
      <c r="E415" s="74"/>
      <c r="F415" s="74"/>
      <c r="G415" s="74"/>
      <c r="H415" s="74"/>
      <c r="I415" s="74"/>
      <c r="J415" s="75" t="s">
        <v>563</v>
      </c>
    </row>
    <row r="416" spans="2:10" x14ac:dyDescent="0.2">
      <c r="B416" s="73" t="s">
        <v>1565</v>
      </c>
      <c r="C416" s="73" t="s">
        <v>2373</v>
      </c>
      <c r="D416" s="74"/>
      <c r="E416" s="74"/>
      <c r="F416" s="74"/>
      <c r="G416" s="74"/>
      <c r="H416" s="74"/>
      <c r="I416" s="74"/>
      <c r="J416" s="75" t="s">
        <v>563</v>
      </c>
    </row>
    <row r="417" spans="2:10" x14ac:dyDescent="0.2">
      <c r="B417" s="73" t="s">
        <v>1566</v>
      </c>
      <c r="C417" s="73" t="s">
        <v>2374</v>
      </c>
      <c r="D417" s="74"/>
      <c r="E417" s="74"/>
      <c r="F417" s="74"/>
      <c r="G417" s="74"/>
      <c r="H417" s="74"/>
      <c r="I417" s="74"/>
      <c r="J417" s="75" t="s">
        <v>563</v>
      </c>
    </row>
    <row r="418" spans="2:10" x14ac:dyDescent="0.2">
      <c r="B418" s="73" t="s">
        <v>1567</v>
      </c>
      <c r="C418" s="73" t="s">
        <v>2375</v>
      </c>
      <c r="D418" s="74"/>
      <c r="E418" s="74"/>
      <c r="F418" s="74"/>
      <c r="G418" s="74"/>
      <c r="H418" s="74"/>
      <c r="I418" s="74"/>
      <c r="J418" s="75" t="s">
        <v>563</v>
      </c>
    </row>
    <row r="419" spans="2:10" x14ac:dyDescent="0.2">
      <c r="B419" s="73" t="s">
        <v>1568</v>
      </c>
      <c r="C419" s="73" t="s">
        <v>2376</v>
      </c>
      <c r="D419" s="74"/>
      <c r="E419" s="74"/>
      <c r="F419" s="74"/>
      <c r="G419" s="74"/>
      <c r="H419" s="74"/>
      <c r="I419" s="74"/>
      <c r="J419" s="75" t="s">
        <v>563</v>
      </c>
    </row>
    <row r="420" spans="2:10" x14ac:dyDescent="0.2">
      <c r="B420" s="73" t="s">
        <v>1569</v>
      </c>
      <c r="C420" s="73" t="s">
        <v>2377</v>
      </c>
      <c r="D420" s="74"/>
      <c r="E420" s="74"/>
      <c r="F420" s="74"/>
      <c r="G420" s="74"/>
      <c r="H420" s="74"/>
      <c r="I420" s="74"/>
      <c r="J420" s="75" t="s">
        <v>563</v>
      </c>
    </row>
    <row r="421" spans="2:10" x14ac:dyDescent="0.2">
      <c r="B421" s="73" t="s">
        <v>1570</v>
      </c>
      <c r="C421" s="73" t="s">
        <v>2378</v>
      </c>
      <c r="D421" s="74"/>
      <c r="E421" s="74"/>
      <c r="F421" s="74"/>
      <c r="G421" s="74"/>
      <c r="H421" s="74"/>
      <c r="I421" s="74"/>
      <c r="J421" s="75" t="s">
        <v>563</v>
      </c>
    </row>
    <row r="422" spans="2:10" x14ac:dyDescent="0.2">
      <c r="B422" s="73" t="s">
        <v>1571</v>
      </c>
      <c r="C422" s="73" t="s">
        <v>2379</v>
      </c>
      <c r="D422" s="74"/>
      <c r="E422" s="74"/>
      <c r="F422" s="74"/>
      <c r="G422" s="74"/>
      <c r="H422" s="74"/>
      <c r="I422" s="74"/>
      <c r="J422" s="75" t="s">
        <v>563</v>
      </c>
    </row>
    <row r="423" spans="2:10" x14ac:dyDescent="0.2">
      <c r="B423" s="73" t="s">
        <v>1572</v>
      </c>
      <c r="C423" s="73" t="s">
        <v>2380</v>
      </c>
      <c r="D423" s="74"/>
      <c r="E423" s="74"/>
      <c r="F423" s="74"/>
      <c r="G423" s="74"/>
      <c r="H423" s="74"/>
      <c r="I423" s="74"/>
      <c r="J423" s="75" t="s">
        <v>563</v>
      </c>
    </row>
    <row r="424" spans="2:10" x14ac:dyDescent="0.2">
      <c r="B424" s="73" t="s">
        <v>1573</v>
      </c>
      <c r="C424" s="73" t="s">
        <v>2381</v>
      </c>
      <c r="D424" s="74"/>
      <c r="E424" s="74"/>
      <c r="F424" s="74"/>
      <c r="G424" s="74"/>
      <c r="H424" s="74"/>
      <c r="I424" s="74"/>
      <c r="J424" s="75" t="s">
        <v>563</v>
      </c>
    </row>
    <row r="425" spans="2:10" x14ac:dyDescent="0.2">
      <c r="B425" s="73" t="s">
        <v>1574</v>
      </c>
      <c r="C425" s="73" t="s">
        <v>2382</v>
      </c>
      <c r="D425" s="74"/>
      <c r="E425" s="74"/>
      <c r="F425" s="74"/>
      <c r="G425" s="74"/>
      <c r="H425" s="74"/>
      <c r="I425" s="74"/>
      <c r="J425" s="75" t="s">
        <v>563</v>
      </c>
    </row>
    <row r="426" spans="2:10" x14ac:dyDescent="0.2">
      <c r="B426" s="73" t="s">
        <v>1575</v>
      </c>
      <c r="C426" s="73" t="s">
        <v>2383</v>
      </c>
      <c r="D426" s="74"/>
      <c r="E426" s="74"/>
      <c r="F426" s="74"/>
      <c r="G426" s="74"/>
      <c r="H426" s="74"/>
      <c r="I426" s="74"/>
      <c r="J426" s="75" t="s">
        <v>563</v>
      </c>
    </row>
    <row r="427" spans="2:10" x14ac:dyDescent="0.2">
      <c r="B427" s="73" t="s">
        <v>1576</v>
      </c>
      <c r="C427" s="73" t="s">
        <v>2384</v>
      </c>
      <c r="D427" s="74"/>
      <c r="E427" s="74"/>
      <c r="F427" s="74"/>
      <c r="G427" s="74"/>
      <c r="H427" s="74"/>
      <c r="I427" s="74"/>
      <c r="J427" s="75" t="s">
        <v>563</v>
      </c>
    </row>
    <row r="428" spans="2:10" x14ac:dyDescent="0.2">
      <c r="B428" s="73" t="s">
        <v>1577</v>
      </c>
      <c r="C428" s="73" t="s">
        <v>2385</v>
      </c>
      <c r="D428" s="74"/>
      <c r="E428" s="74"/>
      <c r="F428" s="74"/>
      <c r="G428" s="74"/>
      <c r="H428" s="74"/>
      <c r="I428" s="74"/>
      <c r="J428" s="75" t="s">
        <v>563</v>
      </c>
    </row>
    <row r="429" spans="2:10" x14ac:dyDescent="0.2">
      <c r="B429" s="73" t="s">
        <v>1578</v>
      </c>
      <c r="C429" s="73" t="s">
        <v>2386</v>
      </c>
      <c r="D429" s="74"/>
      <c r="E429" s="74"/>
      <c r="F429" s="74"/>
      <c r="G429" s="74"/>
      <c r="H429" s="74"/>
      <c r="I429" s="74"/>
      <c r="J429" s="75" t="s">
        <v>563</v>
      </c>
    </row>
    <row r="430" spans="2:10" x14ac:dyDescent="0.2">
      <c r="B430" s="73" t="s">
        <v>1579</v>
      </c>
      <c r="C430" s="73" t="s">
        <v>2387</v>
      </c>
      <c r="D430" s="74"/>
      <c r="E430" s="74"/>
      <c r="F430" s="74"/>
      <c r="G430" s="74"/>
      <c r="H430" s="74"/>
      <c r="I430" s="74"/>
      <c r="J430" s="75" t="s">
        <v>563</v>
      </c>
    </row>
    <row r="431" spans="2:10" x14ac:dyDescent="0.2">
      <c r="B431" s="73" t="s">
        <v>1580</v>
      </c>
      <c r="C431" s="73" t="s">
        <v>2388</v>
      </c>
      <c r="D431" s="74"/>
      <c r="E431" s="74"/>
      <c r="F431" s="74"/>
      <c r="G431" s="74"/>
      <c r="H431" s="74"/>
      <c r="I431" s="74"/>
      <c r="J431" s="75" t="s">
        <v>563</v>
      </c>
    </row>
    <row r="432" spans="2:10" x14ac:dyDescent="0.2">
      <c r="B432" s="73" t="s">
        <v>1581</v>
      </c>
      <c r="C432" s="73" t="s">
        <v>2389</v>
      </c>
      <c r="D432" s="74"/>
      <c r="E432" s="74"/>
      <c r="F432" s="74"/>
      <c r="G432" s="74"/>
      <c r="H432" s="74"/>
      <c r="I432" s="74"/>
      <c r="J432" s="75" t="s">
        <v>563</v>
      </c>
    </row>
    <row r="433" spans="2:10" x14ac:dyDescent="0.2">
      <c r="B433" s="73" t="s">
        <v>1582</v>
      </c>
      <c r="C433" s="73" t="s">
        <v>2390</v>
      </c>
      <c r="D433" s="74"/>
      <c r="E433" s="74"/>
      <c r="F433" s="74"/>
      <c r="G433" s="74"/>
      <c r="H433" s="74"/>
      <c r="I433" s="74"/>
      <c r="J433" s="75" t="s">
        <v>563</v>
      </c>
    </row>
    <row r="434" spans="2:10" x14ac:dyDescent="0.2">
      <c r="B434" s="73" t="s">
        <v>1583</v>
      </c>
      <c r="C434" s="73" t="s">
        <v>2391</v>
      </c>
      <c r="D434" s="74"/>
      <c r="E434" s="74"/>
      <c r="F434" s="74"/>
      <c r="G434" s="74"/>
      <c r="H434" s="74"/>
      <c r="I434" s="74"/>
      <c r="J434" s="75" t="s">
        <v>563</v>
      </c>
    </row>
    <row r="435" spans="2:10" x14ac:dyDescent="0.2">
      <c r="B435" s="73" t="s">
        <v>1584</v>
      </c>
      <c r="C435" s="73" t="s">
        <v>2392</v>
      </c>
      <c r="D435" s="74"/>
      <c r="E435" s="74"/>
      <c r="F435" s="74"/>
      <c r="G435" s="74"/>
      <c r="H435" s="74"/>
      <c r="I435" s="74"/>
      <c r="J435" s="75" t="s">
        <v>563</v>
      </c>
    </row>
    <row r="436" spans="2:10" x14ac:dyDescent="0.2">
      <c r="B436" s="73" t="s">
        <v>1585</v>
      </c>
      <c r="C436" s="73" t="s">
        <v>2393</v>
      </c>
      <c r="D436" s="74"/>
      <c r="E436" s="74"/>
      <c r="F436" s="74"/>
      <c r="G436" s="74"/>
      <c r="H436" s="74"/>
      <c r="I436" s="74"/>
      <c r="J436" s="75" t="s">
        <v>563</v>
      </c>
    </row>
    <row r="437" spans="2:10" x14ac:dyDescent="0.2">
      <c r="B437" s="73" t="s">
        <v>1586</v>
      </c>
      <c r="C437" s="73" t="s">
        <v>2394</v>
      </c>
      <c r="D437" s="74"/>
      <c r="E437" s="74"/>
      <c r="F437" s="74"/>
      <c r="G437" s="74"/>
      <c r="H437" s="74"/>
      <c r="I437" s="74"/>
      <c r="J437" s="75" t="s">
        <v>563</v>
      </c>
    </row>
    <row r="438" spans="2:10" x14ac:dyDescent="0.2">
      <c r="B438" s="73" t="s">
        <v>1587</v>
      </c>
      <c r="C438" s="73" t="s">
        <v>2395</v>
      </c>
      <c r="D438" s="74"/>
      <c r="E438" s="74"/>
      <c r="F438" s="74"/>
      <c r="G438" s="74"/>
      <c r="H438" s="74"/>
      <c r="I438" s="74"/>
      <c r="J438" s="75" t="s">
        <v>563</v>
      </c>
    </row>
    <row r="439" spans="2:10" x14ac:dyDescent="0.2">
      <c r="B439" s="73" t="s">
        <v>1588</v>
      </c>
      <c r="C439" s="73" t="s">
        <v>2396</v>
      </c>
      <c r="D439" s="74"/>
      <c r="E439" s="74"/>
      <c r="F439" s="74"/>
      <c r="G439" s="74"/>
      <c r="H439" s="74"/>
      <c r="I439" s="74"/>
      <c r="J439" s="75" t="s">
        <v>563</v>
      </c>
    </row>
    <row r="440" spans="2:10" x14ac:dyDescent="0.2">
      <c r="B440" s="73" t="s">
        <v>1589</v>
      </c>
      <c r="C440" s="73" t="s">
        <v>2397</v>
      </c>
      <c r="D440" s="74"/>
      <c r="E440" s="74"/>
      <c r="F440" s="74"/>
      <c r="G440" s="74"/>
      <c r="H440" s="74"/>
      <c r="I440" s="74"/>
      <c r="J440" s="75" t="s">
        <v>563</v>
      </c>
    </row>
    <row r="441" spans="2:10" x14ac:dyDescent="0.2">
      <c r="B441" s="73" t="s">
        <v>1590</v>
      </c>
      <c r="C441" s="73" t="s">
        <v>2398</v>
      </c>
      <c r="D441" s="74"/>
      <c r="E441" s="74"/>
      <c r="F441" s="74"/>
      <c r="G441" s="74"/>
      <c r="H441" s="74"/>
      <c r="I441" s="74"/>
      <c r="J441" s="75" t="s">
        <v>563</v>
      </c>
    </row>
    <row r="442" spans="2:10" x14ac:dyDescent="0.2">
      <c r="B442" s="73" t="s">
        <v>1591</v>
      </c>
      <c r="C442" s="73" t="s">
        <v>2399</v>
      </c>
      <c r="D442" s="74"/>
      <c r="E442" s="74"/>
      <c r="F442" s="74"/>
      <c r="G442" s="74"/>
      <c r="H442" s="74"/>
      <c r="I442" s="74"/>
      <c r="J442" s="75" t="s">
        <v>563</v>
      </c>
    </row>
    <row r="443" spans="2:10" x14ac:dyDescent="0.2">
      <c r="B443" s="73" t="s">
        <v>1592</v>
      </c>
      <c r="C443" s="73" t="s">
        <v>2400</v>
      </c>
      <c r="D443" s="74"/>
      <c r="E443" s="74"/>
      <c r="F443" s="74"/>
      <c r="G443" s="74"/>
      <c r="H443" s="74"/>
      <c r="I443" s="74"/>
      <c r="J443" s="75" t="s">
        <v>563</v>
      </c>
    </row>
    <row r="444" spans="2:10" x14ac:dyDescent="0.2">
      <c r="B444" s="73" t="s">
        <v>1593</v>
      </c>
      <c r="C444" s="73" t="s">
        <v>2401</v>
      </c>
      <c r="D444" s="74"/>
      <c r="E444" s="74"/>
      <c r="F444" s="74"/>
      <c r="G444" s="74"/>
      <c r="H444" s="74"/>
      <c r="I444" s="74"/>
      <c r="J444" s="75" t="s">
        <v>563</v>
      </c>
    </row>
    <row r="445" spans="2:10" x14ac:dyDescent="0.2">
      <c r="B445" s="73" t="s">
        <v>1594</v>
      </c>
      <c r="C445" s="73" t="s">
        <v>2402</v>
      </c>
      <c r="D445" s="74"/>
      <c r="E445" s="74"/>
      <c r="F445" s="74"/>
      <c r="G445" s="74"/>
      <c r="H445" s="74"/>
      <c r="I445" s="74"/>
      <c r="J445" s="75" t="s">
        <v>563</v>
      </c>
    </row>
    <row r="446" spans="2:10" x14ac:dyDescent="0.2">
      <c r="B446" s="73" t="s">
        <v>1595</v>
      </c>
      <c r="C446" s="73" t="s">
        <v>2403</v>
      </c>
      <c r="D446" s="74"/>
      <c r="E446" s="74"/>
      <c r="F446" s="74"/>
      <c r="G446" s="74"/>
      <c r="H446" s="74"/>
      <c r="I446" s="74"/>
      <c r="J446" s="75" t="s">
        <v>563</v>
      </c>
    </row>
    <row r="447" spans="2:10" x14ac:dyDescent="0.2">
      <c r="B447" s="73" t="s">
        <v>1596</v>
      </c>
      <c r="C447" s="73" t="s">
        <v>2404</v>
      </c>
      <c r="D447" s="74"/>
      <c r="E447" s="74"/>
      <c r="F447" s="74"/>
      <c r="G447" s="74"/>
      <c r="H447" s="74"/>
      <c r="I447" s="74"/>
      <c r="J447" s="75" t="s">
        <v>563</v>
      </c>
    </row>
    <row r="448" spans="2:10" x14ac:dyDescent="0.2">
      <c r="B448" s="73" t="s">
        <v>1597</v>
      </c>
      <c r="C448" s="73" t="s">
        <v>2405</v>
      </c>
      <c r="D448" s="74"/>
      <c r="E448" s="74"/>
      <c r="F448" s="74"/>
      <c r="G448" s="74"/>
      <c r="H448" s="74"/>
      <c r="I448" s="74"/>
      <c r="J448" s="75" t="s">
        <v>563</v>
      </c>
    </row>
    <row r="449" spans="2:10" x14ac:dyDescent="0.2">
      <c r="B449" s="73" t="s">
        <v>1598</v>
      </c>
      <c r="C449" s="73" t="s">
        <v>2406</v>
      </c>
      <c r="D449" s="74"/>
      <c r="E449" s="74"/>
      <c r="F449" s="74"/>
      <c r="G449" s="74"/>
      <c r="H449" s="74"/>
      <c r="I449" s="74"/>
      <c r="J449" s="75" t="s">
        <v>563</v>
      </c>
    </row>
    <row r="450" spans="2:10" x14ac:dyDescent="0.2">
      <c r="B450" s="73" t="s">
        <v>1599</v>
      </c>
      <c r="C450" s="73" t="s">
        <v>2407</v>
      </c>
      <c r="D450" s="74"/>
      <c r="E450" s="74"/>
      <c r="F450" s="74"/>
      <c r="G450" s="74"/>
      <c r="H450" s="74"/>
      <c r="I450" s="74"/>
      <c r="J450" s="75" t="s">
        <v>563</v>
      </c>
    </row>
    <row r="451" spans="2:10" x14ac:dyDescent="0.2">
      <c r="B451" s="73" t="s">
        <v>1600</v>
      </c>
      <c r="C451" s="73" t="s">
        <v>2408</v>
      </c>
      <c r="D451" s="74"/>
      <c r="E451" s="74"/>
      <c r="F451" s="74"/>
      <c r="G451" s="74"/>
      <c r="H451" s="74"/>
      <c r="I451" s="74"/>
      <c r="J451" s="75" t="s">
        <v>563</v>
      </c>
    </row>
    <row r="452" spans="2:10" x14ac:dyDescent="0.2">
      <c r="B452" s="73" t="s">
        <v>1601</v>
      </c>
      <c r="C452" s="73" t="s">
        <v>2409</v>
      </c>
      <c r="D452" s="74"/>
      <c r="E452" s="74"/>
      <c r="F452" s="74"/>
      <c r="G452" s="74"/>
      <c r="H452" s="74"/>
      <c r="I452" s="74"/>
      <c r="J452" s="75" t="s">
        <v>563</v>
      </c>
    </row>
    <row r="453" spans="2:10" x14ac:dyDescent="0.2">
      <c r="B453" s="73" t="s">
        <v>1602</v>
      </c>
      <c r="C453" s="73" t="s">
        <v>2410</v>
      </c>
      <c r="D453" s="74"/>
      <c r="E453" s="74"/>
      <c r="F453" s="74"/>
      <c r="G453" s="74"/>
      <c r="H453" s="74"/>
      <c r="I453" s="74"/>
      <c r="J453" s="75" t="s">
        <v>563</v>
      </c>
    </row>
    <row r="454" spans="2:10" x14ac:dyDescent="0.2">
      <c r="B454" s="73" t="s">
        <v>1603</v>
      </c>
      <c r="C454" s="73" t="s">
        <v>2411</v>
      </c>
      <c r="D454" s="74"/>
      <c r="E454" s="74"/>
      <c r="F454" s="74"/>
      <c r="G454" s="74"/>
      <c r="H454" s="74"/>
      <c r="I454" s="74"/>
      <c r="J454" s="75" t="s">
        <v>563</v>
      </c>
    </row>
    <row r="455" spans="2:10" x14ac:dyDescent="0.2">
      <c r="B455" s="73" t="s">
        <v>1604</v>
      </c>
      <c r="C455" s="73" t="s">
        <v>2412</v>
      </c>
      <c r="D455" s="74"/>
      <c r="E455" s="74"/>
      <c r="F455" s="74"/>
      <c r="G455" s="74"/>
      <c r="H455" s="74"/>
      <c r="I455" s="74"/>
      <c r="J455" s="75" t="s">
        <v>563</v>
      </c>
    </row>
    <row r="456" spans="2:10" x14ac:dyDescent="0.2">
      <c r="B456" s="73" t="s">
        <v>1605</v>
      </c>
      <c r="C456" s="73" t="s">
        <v>2413</v>
      </c>
      <c r="D456" s="74"/>
      <c r="E456" s="74"/>
      <c r="F456" s="74"/>
      <c r="G456" s="74"/>
      <c r="H456" s="74"/>
      <c r="I456" s="74"/>
      <c r="J456" s="75" t="s">
        <v>563</v>
      </c>
    </row>
    <row r="457" spans="2:10" x14ac:dyDescent="0.2">
      <c r="B457" s="73" t="s">
        <v>1606</v>
      </c>
      <c r="C457" s="73" t="s">
        <v>2414</v>
      </c>
      <c r="D457" s="74"/>
      <c r="E457" s="74"/>
      <c r="F457" s="74"/>
      <c r="G457" s="74"/>
      <c r="H457" s="74"/>
      <c r="I457" s="74"/>
      <c r="J457" s="75" t="s">
        <v>563</v>
      </c>
    </row>
    <row r="458" spans="2:10" x14ac:dyDescent="0.2">
      <c r="B458" s="73" t="s">
        <v>1607</v>
      </c>
      <c r="C458" s="73" t="s">
        <v>2415</v>
      </c>
      <c r="D458" s="74"/>
      <c r="E458" s="74"/>
      <c r="F458" s="74"/>
      <c r="G458" s="74"/>
      <c r="H458" s="74"/>
      <c r="I458" s="74"/>
      <c r="J458" s="75" t="s">
        <v>563</v>
      </c>
    </row>
    <row r="459" spans="2:10" x14ac:dyDescent="0.2">
      <c r="B459" s="73" t="s">
        <v>1608</v>
      </c>
      <c r="C459" s="73" t="s">
        <v>2416</v>
      </c>
      <c r="D459" s="74"/>
      <c r="E459" s="74"/>
      <c r="F459" s="74"/>
      <c r="G459" s="74"/>
      <c r="H459" s="74"/>
      <c r="I459" s="74"/>
      <c r="J459" s="75" t="s">
        <v>563</v>
      </c>
    </row>
    <row r="460" spans="2:10" x14ac:dyDescent="0.2">
      <c r="B460" s="73" t="s">
        <v>1609</v>
      </c>
      <c r="C460" s="73" t="s">
        <v>2417</v>
      </c>
      <c r="D460" s="74"/>
      <c r="E460" s="74"/>
      <c r="F460" s="74"/>
      <c r="G460" s="74"/>
      <c r="H460" s="74"/>
      <c r="I460" s="74"/>
      <c r="J460" s="75" t="s">
        <v>563</v>
      </c>
    </row>
    <row r="461" spans="2:10" x14ac:dyDescent="0.2">
      <c r="B461" s="73" t="s">
        <v>1610</v>
      </c>
      <c r="C461" s="73" t="s">
        <v>2418</v>
      </c>
      <c r="D461" s="74"/>
      <c r="E461" s="74"/>
      <c r="F461" s="74"/>
      <c r="G461" s="74"/>
      <c r="H461" s="74"/>
      <c r="I461" s="74"/>
      <c r="J461" s="75" t="s">
        <v>563</v>
      </c>
    </row>
    <row r="462" spans="2:10" x14ac:dyDescent="0.2">
      <c r="B462" s="73" t="s">
        <v>1611</v>
      </c>
      <c r="C462" s="73" t="s">
        <v>2419</v>
      </c>
      <c r="D462" s="74"/>
      <c r="E462" s="74"/>
      <c r="F462" s="74"/>
      <c r="G462" s="74"/>
      <c r="H462" s="74"/>
      <c r="I462" s="74"/>
      <c r="J462" s="75" t="s">
        <v>563</v>
      </c>
    </row>
    <row r="463" spans="2:10" x14ac:dyDescent="0.2">
      <c r="B463" s="73" t="s">
        <v>1612</v>
      </c>
      <c r="C463" s="73" t="s">
        <v>2420</v>
      </c>
      <c r="D463" s="74"/>
      <c r="E463" s="74"/>
      <c r="F463" s="74"/>
      <c r="G463" s="74"/>
      <c r="H463" s="74"/>
      <c r="I463" s="74"/>
      <c r="J463" s="75" t="s">
        <v>563</v>
      </c>
    </row>
    <row r="464" spans="2:10" x14ac:dyDescent="0.2">
      <c r="B464" s="73" t="s">
        <v>1613</v>
      </c>
      <c r="C464" s="73" t="s">
        <v>2421</v>
      </c>
      <c r="D464" s="74"/>
      <c r="E464" s="74"/>
      <c r="F464" s="74"/>
      <c r="G464" s="74"/>
      <c r="H464" s="74"/>
      <c r="I464" s="74"/>
      <c r="J464" s="75" t="s">
        <v>563</v>
      </c>
    </row>
    <row r="465" spans="2:10" x14ac:dyDescent="0.2">
      <c r="B465" s="73" t="s">
        <v>1614</v>
      </c>
      <c r="C465" s="73" t="s">
        <v>2422</v>
      </c>
      <c r="D465" s="74"/>
      <c r="E465" s="74"/>
      <c r="F465" s="74"/>
      <c r="G465" s="74"/>
      <c r="H465" s="74"/>
      <c r="I465" s="74"/>
      <c r="J465" s="75" t="s">
        <v>563</v>
      </c>
    </row>
    <row r="466" spans="2:10" x14ac:dyDescent="0.2">
      <c r="B466" s="73" t="s">
        <v>1615</v>
      </c>
      <c r="C466" s="73" t="s">
        <v>2423</v>
      </c>
      <c r="D466" s="74"/>
      <c r="E466" s="74"/>
      <c r="F466" s="74"/>
      <c r="G466" s="74"/>
      <c r="H466" s="74"/>
      <c r="I466" s="74"/>
      <c r="J466" s="75" t="s">
        <v>563</v>
      </c>
    </row>
    <row r="467" spans="2:10" x14ac:dyDescent="0.2">
      <c r="B467" s="73" t="s">
        <v>1616</v>
      </c>
      <c r="C467" s="73" t="s">
        <v>2424</v>
      </c>
      <c r="D467" s="74"/>
      <c r="E467" s="74"/>
      <c r="F467" s="74"/>
      <c r="G467" s="74"/>
      <c r="H467" s="74"/>
      <c r="I467" s="74"/>
      <c r="J467" s="75" t="s">
        <v>563</v>
      </c>
    </row>
    <row r="468" spans="2:10" x14ac:dyDescent="0.2">
      <c r="B468" s="73" t="s">
        <v>1617</v>
      </c>
      <c r="C468" s="73" t="s">
        <v>2425</v>
      </c>
      <c r="D468" s="74"/>
      <c r="E468" s="74"/>
      <c r="F468" s="74"/>
      <c r="G468" s="74"/>
      <c r="H468" s="74"/>
      <c r="I468" s="74"/>
      <c r="J468" s="75" t="s">
        <v>563</v>
      </c>
    </row>
    <row r="469" spans="2:10" x14ac:dyDescent="0.2">
      <c r="B469" s="73" t="s">
        <v>1618</v>
      </c>
      <c r="C469" s="73" t="s">
        <v>2426</v>
      </c>
      <c r="D469" s="74"/>
      <c r="E469" s="74"/>
      <c r="F469" s="74"/>
      <c r="G469" s="74"/>
      <c r="H469" s="74"/>
      <c r="I469" s="74"/>
      <c r="J469" s="75" t="s">
        <v>563</v>
      </c>
    </row>
    <row r="470" spans="2:10" x14ac:dyDescent="0.2">
      <c r="B470" s="73" t="s">
        <v>1619</v>
      </c>
      <c r="C470" s="73" t="s">
        <v>2427</v>
      </c>
      <c r="D470" s="74"/>
      <c r="E470" s="74"/>
      <c r="F470" s="74"/>
      <c r="G470" s="74"/>
      <c r="H470" s="74"/>
      <c r="I470" s="74"/>
      <c r="J470" s="75" t="s">
        <v>563</v>
      </c>
    </row>
    <row r="471" spans="2:10" x14ac:dyDescent="0.2">
      <c r="B471" s="73" t="s">
        <v>1620</v>
      </c>
      <c r="C471" s="73" t="s">
        <v>2428</v>
      </c>
      <c r="D471" s="74"/>
      <c r="E471" s="74"/>
      <c r="F471" s="74"/>
      <c r="G471" s="74"/>
      <c r="H471" s="74"/>
      <c r="I471" s="74"/>
      <c r="J471" s="75" t="s">
        <v>563</v>
      </c>
    </row>
    <row r="472" spans="2:10" x14ac:dyDescent="0.2">
      <c r="B472" s="73" t="s">
        <v>1621</v>
      </c>
      <c r="C472" s="73" t="s">
        <v>2429</v>
      </c>
      <c r="D472" s="74"/>
      <c r="E472" s="74"/>
      <c r="F472" s="74"/>
      <c r="G472" s="74"/>
      <c r="H472" s="74"/>
      <c r="I472" s="74"/>
      <c r="J472" s="75" t="s">
        <v>563</v>
      </c>
    </row>
    <row r="473" spans="2:10" x14ac:dyDescent="0.2">
      <c r="B473" s="73" t="s">
        <v>1622</v>
      </c>
      <c r="C473" s="73" t="s">
        <v>2430</v>
      </c>
      <c r="D473" s="74"/>
      <c r="E473" s="74"/>
      <c r="F473" s="74"/>
      <c r="G473" s="74"/>
      <c r="H473" s="74"/>
      <c r="I473" s="74"/>
      <c r="J473" s="75" t="s">
        <v>563</v>
      </c>
    </row>
    <row r="474" spans="2:10" x14ac:dyDescent="0.2">
      <c r="B474" s="73" t="s">
        <v>1623</v>
      </c>
      <c r="C474" s="73" t="s">
        <v>2431</v>
      </c>
      <c r="D474" s="74"/>
      <c r="E474" s="74"/>
      <c r="F474" s="74"/>
      <c r="G474" s="74"/>
      <c r="H474" s="74"/>
      <c r="I474" s="74"/>
      <c r="J474" s="75" t="s">
        <v>563</v>
      </c>
    </row>
    <row r="475" spans="2:10" x14ac:dyDescent="0.2">
      <c r="B475" s="73" t="s">
        <v>1624</v>
      </c>
      <c r="C475" s="73" t="s">
        <v>2432</v>
      </c>
      <c r="D475" s="74"/>
      <c r="E475" s="74"/>
      <c r="F475" s="74"/>
      <c r="G475" s="74"/>
      <c r="H475" s="74"/>
      <c r="I475" s="74"/>
      <c r="J475" s="75" t="s">
        <v>563</v>
      </c>
    </row>
    <row r="476" spans="2:10" x14ac:dyDescent="0.2">
      <c r="B476" s="73" t="s">
        <v>1625</v>
      </c>
      <c r="C476" s="73" t="s">
        <v>2433</v>
      </c>
      <c r="D476" s="74"/>
      <c r="E476" s="74"/>
      <c r="F476" s="74"/>
      <c r="G476" s="74"/>
      <c r="H476" s="74"/>
      <c r="I476" s="74"/>
      <c r="J476" s="75" t="s">
        <v>563</v>
      </c>
    </row>
    <row r="477" spans="2:10" x14ac:dyDescent="0.2">
      <c r="B477" s="73" t="s">
        <v>1626</v>
      </c>
      <c r="C477" s="73" t="s">
        <v>2434</v>
      </c>
      <c r="D477" s="74"/>
      <c r="E477" s="74"/>
      <c r="F477" s="74"/>
      <c r="G477" s="74"/>
      <c r="H477" s="74"/>
      <c r="I477" s="74"/>
      <c r="J477" s="75" t="s">
        <v>563</v>
      </c>
    </row>
    <row r="478" spans="2:10" x14ac:dyDescent="0.2">
      <c r="B478" s="73" t="s">
        <v>1627</v>
      </c>
      <c r="C478" s="73" t="s">
        <v>2435</v>
      </c>
      <c r="D478" s="74"/>
      <c r="E478" s="74"/>
      <c r="F478" s="74"/>
      <c r="G478" s="74"/>
      <c r="H478" s="74"/>
      <c r="I478" s="74"/>
      <c r="J478" s="75" t="s">
        <v>563</v>
      </c>
    </row>
    <row r="479" spans="2:10" x14ac:dyDescent="0.2">
      <c r="B479" s="73" t="s">
        <v>1628</v>
      </c>
      <c r="C479" s="73" t="s">
        <v>2436</v>
      </c>
      <c r="D479" s="74"/>
      <c r="E479" s="74"/>
      <c r="F479" s="74"/>
      <c r="G479" s="74"/>
      <c r="H479" s="74"/>
      <c r="I479" s="74"/>
      <c r="J479" s="75" t="s">
        <v>563</v>
      </c>
    </row>
    <row r="480" spans="2:10" x14ac:dyDescent="0.2">
      <c r="B480" s="73" t="s">
        <v>1629</v>
      </c>
      <c r="C480" s="73" t="s">
        <v>2437</v>
      </c>
      <c r="D480" s="74"/>
      <c r="E480" s="74"/>
      <c r="F480" s="74"/>
      <c r="G480" s="74"/>
      <c r="H480" s="74"/>
      <c r="I480" s="74"/>
      <c r="J480" s="75" t="s">
        <v>563</v>
      </c>
    </row>
    <row r="481" spans="2:10" x14ac:dyDescent="0.2">
      <c r="B481" s="73" t="s">
        <v>1630</v>
      </c>
      <c r="C481" s="73" t="s">
        <v>2438</v>
      </c>
      <c r="D481" s="74"/>
      <c r="E481" s="74"/>
      <c r="F481" s="74"/>
      <c r="G481" s="74"/>
      <c r="H481" s="74"/>
      <c r="I481" s="74"/>
      <c r="J481" s="75" t="s">
        <v>563</v>
      </c>
    </row>
    <row r="482" spans="2:10" x14ac:dyDescent="0.2">
      <c r="B482" s="73" t="s">
        <v>1631</v>
      </c>
      <c r="C482" s="73" t="s">
        <v>2439</v>
      </c>
      <c r="D482" s="74"/>
      <c r="E482" s="74"/>
      <c r="F482" s="74"/>
      <c r="G482" s="74"/>
      <c r="H482" s="74"/>
      <c r="I482" s="74"/>
      <c r="J482" s="75" t="s">
        <v>563</v>
      </c>
    </row>
    <row r="483" spans="2:10" x14ac:dyDescent="0.2">
      <c r="B483" s="73" t="s">
        <v>1632</v>
      </c>
      <c r="C483" s="73" t="s">
        <v>2440</v>
      </c>
      <c r="D483" s="74"/>
      <c r="E483" s="74"/>
      <c r="F483" s="74"/>
      <c r="G483" s="74"/>
      <c r="H483" s="74"/>
      <c r="I483" s="74"/>
      <c r="J483" s="75" t="s">
        <v>563</v>
      </c>
    </row>
    <row r="484" spans="2:10" x14ac:dyDescent="0.2">
      <c r="B484" s="73" t="s">
        <v>1633</v>
      </c>
      <c r="C484" s="73" t="s">
        <v>2441</v>
      </c>
      <c r="D484" s="74"/>
      <c r="E484" s="74"/>
      <c r="F484" s="74"/>
      <c r="G484" s="74"/>
      <c r="H484" s="74"/>
      <c r="I484" s="74"/>
      <c r="J484" s="75" t="s">
        <v>563</v>
      </c>
    </row>
    <row r="485" spans="2:10" x14ac:dyDescent="0.2">
      <c r="B485" s="73" t="s">
        <v>1634</v>
      </c>
      <c r="C485" s="73" t="s">
        <v>2442</v>
      </c>
      <c r="D485" s="74"/>
      <c r="E485" s="74"/>
      <c r="F485" s="74"/>
      <c r="G485" s="74"/>
      <c r="H485" s="74"/>
      <c r="I485" s="74"/>
      <c r="J485" s="75" t="s">
        <v>563</v>
      </c>
    </row>
    <row r="486" spans="2:10" x14ac:dyDescent="0.2">
      <c r="B486" s="73" t="s">
        <v>1635</v>
      </c>
      <c r="C486" s="73" t="s">
        <v>2443</v>
      </c>
      <c r="D486" s="74"/>
      <c r="E486" s="74"/>
      <c r="F486" s="74"/>
      <c r="G486" s="74"/>
      <c r="H486" s="74"/>
      <c r="I486" s="74"/>
      <c r="J486" s="75" t="s">
        <v>563</v>
      </c>
    </row>
    <row r="487" spans="2:10" x14ac:dyDescent="0.2">
      <c r="B487" s="73" t="s">
        <v>1636</v>
      </c>
      <c r="C487" s="73" t="s">
        <v>2444</v>
      </c>
      <c r="D487" s="74"/>
      <c r="E487" s="74"/>
      <c r="F487" s="74"/>
      <c r="G487" s="74"/>
      <c r="H487" s="74"/>
      <c r="I487" s="74"/>
      <c r="J487" s="75" t="s">
        <v>563</v>
      </c>
    </row>
    <row r="488" spans="2:10" x14ac:dyDescent="0.2">
      <c r="B488" s="73" t="s">
        <v>1637</v>
      </c>
      <c r="C488" s="73" t="s">
        <v>2445</v>
      </c>
      <c r="D488" s="74"/>
      <c r="E488" s="74"/>
      <c r="F488" s="74"/>
      <c r="G488" s="74"/>
      <c r="H488" s="74"/>
      <c r="I488" s="74"/>
      <c r="J488" s="75" t="s">
        <v>563</v>
      </c>
    </row>
    <row r="489" spans="2:10" x14ac:dyDescent="0.2">
      <c r="B489" s="73" t="s">
        <v>1638</v>
      </c>
      <c r="C489" s="73" t="s">
        <v>2446</v>
      </c>
      <c r="D489" s="74"/>
      <c r="E489" s="74"/>
      <c r="F489" s="74"/>
      <c r="G489" s="74"/>
      <c r="H489" s="74"/>
      <c r="I489" s="74"/>
      <c r="J489" s="75" t="s">
        <v>563</v>
      </c>
    </row>
    <row r="490" spans="2:10" x14ac:dyDescent="0.2">
      <c r="B490" s="73" t="s">
        <v>1639</v>
      </c>
      <c r="C490" s="73" t="s">
        <v>2447</v>
      </c>
      <c r="D490" s="74"/>
      <c r="E490" s="74"/>
      <c r="F490" s="74"/>
      <c r="G490" s="74"/>
      <c r="H490" s="74"/>
      <c r="I490" s="74"/>
      <c r="J490" s="75" t="s">
        <v>563</v>
      </c>
    </row>
    <row r="491" spans="2:10" x14ac:dyDescent="0.2">
      <c r="B491" s="73" t="s">
        <v>1640</v>
      </c>
      <c r="C491" s="73" t="s">
        <v>2448</v>
      </c>
      <c r="D491" s="74"/>
      <c r="E491" s="74"/>
      <c r="F491" s="74"/>
      <c r="G491" s="74"/>
      <c r="H491" s="74"/>
      <c r="I491" s="74"/>
      <c r="J491" s="75" t="s">
        <v>563</v>
      </c>
    </row>
    <row r="492" spans="2:10" x14ac:dyDescent="0.2">
      <c r="B492" s="73" t="s">
        <v>1641</v>
      </c>
      <c r="C492" s="73" t="s">
        <v>2449</v>
      </c>
      <c r="D492" s="74"/>
      <c r="E492" s="74"/>
      <c r="F492" s="74"/>
      <c r="G492" s="74"/>
      <c r="H492" s="74"/>
      <c r="I492" s="74"/>
      <c r="J492" s="75" t="s">
        <v>563</v>
      </c>
    </row>
    <row r="493" spans="2:10" x14ac:dyDescent="0.2">
      <c r="B493" s="73" t="s">
        <v>1642</v>
      </c>
      <c r="C493" s="73" t="s">
        <v>2450</v>
      </c>
      <c r="D493" s="74"/>
      <c r="E493" s="74"/>
      <c r="F493" s="74"/>
      <c r="G493" s="74"/>
      <c r="H493" s="74"/>
      <c r="I493" s="74"/>
      <c r="J493" s="75" t="s">
        <v>563</v>
      </c>
    </row>
    <row r="494" spans="2:10" x14ac:dyDescent="0.2">
      <c r="B494" s="73" t="s">
        <v>1643</v>
      </c>
      <c r="C494" s="73" t="s">
        <v>2451</v>
      </c>
      <c r="D494" s="74"/>
      <c r="E494" s="74"/>
      <c r="F494" s="74"/>
      <c r="G494" s="74"/>
      <c r="H494" s="74"/>
      <c r="I494" s="74"/>
      <c r="J494" s="75" t="s">
        <v>563</v>
      </c>
    </row>
    <row r="495" spans="2:10" x14ac:dyDescent="0.2">
      <c r="B495" s="73" t="s">
        <v>1644</v>
      </c>
      <c r="C495" s="73" t="s">
        <v>2452</v>
      </c>
      <c r="D495" s="74"/>
      <c r="E495" s="74"/>
      <c r="F495" s="74"/>
      <c r="G495" s="74"/>
      <c r="H495" s="74"/>
      <c r="I495" s="74"/>
      <c r="J495" s="75" t="s">
        <v>563</v>
      </c>
    </row>
    <row r="496" spans="2:10" x14ac:dyDescent="0.2">
      <c r="B496" s="73" t="s">
        <v>1645</v>
      </c>
      <c r="C496" s="73" t="s">
        <v>2453</v>
      </c>
      <c r="D496" s="74"/>
      <c r="E496" s="74"/>
      <c r="F496" s="74"/>
      <c r="G496" s="74"/>
      <c r="H496" s="74"/>
      <c r="I496" s="74"/>
      <c r="J496" s="75" t="s">
        <v>563</v>
      </c>
    </row>
    <row r="497" spans="2:10" x14ac:dyDescent="0.2">
      <c r="B497" s="73" t="s">
        <v>1646</v>
      </c>
      <c r="C497" s="73" t="s">
        <v>2454</v>
      </c>
      <c r="D497" s="74"/>
      <c r="E497" s="74"/>
      <c r="F497" s="74"/>
      <c r="G497" s="74"/>
      <c r="H497" s="74"/>
      <c r="I497" s="74"/>
      <c r="J497" s="75" t="s">
        <v>563</v>
      </c>
    </row>
    <row r="498" spans="2:10" x14ac:dyDescent="0.2">
      <c r="B498" s="73" t="s">
        <v>1647</v>
      </c>
      <c r="C498" s="73" t="s">
        <v>2455</v>
      </c>
      <c r="D498" s="74"/>
      <c r="E498" s="74"/>
      <c r="F498" s="74"/>
      <c r="G498" s="74"/>
      <c r="H498" s="74"/>
      <c r="I498" s="74"/>
      <c r="J498" s="75" t="s">
        <v>563</v>
      </c>
    </row>
    <row r="499" spans="2:10" x14ac:dyDescent="0.2">
      <c r="B499" s="73" t="s">
        <v>1648</v>
      </c>
      <c r="C499" s="73" t="s">
        <v>2456</v>
      </c>
      <c r="D499" s="74"/>
      <c r="E499" s="74"/>
      <c r="F499" s="74"/>
      <c r="G499" s="74"/>
      <c r="H499" s="74"/>
      <c r="I499" s="74"/>
      <c r="J499" s="75" t="s">
        <v>563</v>
      </c>
    </row>
    <row r="500" spans="2:10" x14ac:dyDescent="0.2">
      <c r="B500" s="73" t="s">
        <v>1649</v>
      </c>
      <c r="C500" s="73" t="s">
        <v>2457</v>
      </c>
      <c r="D500" s="74"/>
      <c r="E500" s="74"/>
      <c r="F500" s="74"/>
      <c r="G500" s="74"/>
      <c r="H500" s="74"/>
      <c r="I500" s="74"/>
      <c r="J500" s="75" t="s">
        <v>563</v>
      </c>
    </row>
    <row r="501" spans="2:10" x14ac:dyDescent="0.2">
      <c r="B501" s="73" t="s">
        <v>1650</v>
      </c>
      <c r="C501" s="73" t="s">
        <v>2458</v>
      </c>
      <c r="D501" s="74"/>
      <c r="E501" s="74"/>
      <c r="F501" s="74"/>
      <c r="G501" s="74"/>
      <c r="H501" s="74"/>
      <c r="I501" s="74"/>
      <c r="J501" s="75" t="s">
        <v>563</v>
      </c>
    </row>
    <row r="502" spans="2:10" x14ac:dyDescent="0.2">
      <c r="B502" s="73" t="s">
        <v>1651</v>
      </c>
      <c r="C502" s="73" t="s">
        <v>2459</v>
      </c>
      <c r="D502" s="74"/>
      <c r="E502" s="74"/>
      <c r="F502" s="74"/>
      <c r="G502" s="74"/>
      <c r="H502" s="74"/>
      <c r="I502" s="74"/>
      <c r="J502" s="75" t="s">
        <v>563</v>
      </c>
    </row>
    <row r="503" spans="2:10" x14ac:dyDescent="0.2">
      <c r="B503" s="73" t="s">
        <v>1652</v>
      </c>
      <c r="C503" s="73" t="s">
        <v>2460</v>
      </c>
      <c r="D503" s="74"/>
      <c r="E503" s="74"/>
      <c r="F503" s="74"/>
      <c r="G503" s="74"/>
      <c r="H503" s="74"/>
      <c r="I503" s="74"/>
      <c r="J503" s="75" t="s">
        <v>563</v>
      </c>
    </row>
    <row r="504" spans="2:10" x14ac:dyDescent="0.2">
      <c r="B504" s="73" t="s">
        <v>1653</v>
      </c>
      <c r="C504" s="73" t="s">
        <v>2461</v>
      </c>
      <c r="D504" s="74"/>
      <c r="E504" s="74"/>
      <c r="F504" s="74"/>
      <c r="G504" s="74"/>
      <c r="H504" s="74"/>
      <c r="I504" s="74"/>
      <c r="J504" s="75" t="s">
        <v>563</v>
      </c>
    </row>
    <row r="505" spans="2:10" x14ac:dyDescent="0.2">
      <c r="B505" s="73" t="s">
        <v>1654</v>
      </c>
      <c r="C505" s="73" t="s">
        <v>2462</v>
      </c>
      <c r="D505" s="74"/>
      <c r="E505" s="74"/>
      <c r="F505" s="74"/>
      <c r="G505" s="74"/>
      <c r="H505" s="74"/>
      <c r="I505" s="74"/>
      <c r="J505" s="75" t="s">
        <v>563</v>
      </c>
    </row>
    <row r="506" spans="2:10" x14ac:dyDescent="0.2">
      <c r="B506" s="73" t="s">
        <v>1655</v>
      </c>
      <c r="C506" s="73" t="s">
        <v>2463</v>
      </c>
      <c r="D506" s="74"/>
      <c r="E506" s="74"/>
      <c r="F506" s="74"/>
      <c r="G506" s="74"/>
      <c r="H506" s="74"/>
      <c r="I506" s="74"/>
      <c r="J506" s="75" t="s">
        <v>563</v>
      </c>
    </row>
    <row r="507" spans="2:10" x14ac:dyDescent="0.2">
      <c r="B507" s="73" t="s">
        <v>1656</v>
      </c>
      <c r="C507" s="73" t="s">
        <v>2464</v>
      </c>
      <c r="D507" s="74"/>
      <c r="E507" s="74"/>
      <c r="F507" s="74"/>
      <c r="G507" s="74"/>
      <c r="H507" s="74"/>
      <c r="I507" s="74"/>
      <c r="J507" s="75" t="s">
        <v>563</v>
      </c>
    </row>
    <row r="508" spans="2:10" x14ac:dyDescent="0.2">
      <c r="B508" s="73" t="s">
        <v>1657</v>
      </c>
      <c r="C508" s="73" t="s">
        <v>2465</v>
      </c>
      <c r="D508" s="74"/>
      <c r="E508" s="74"/>
      <c r="F508" s="74"/>
      <c r="G508" s="74"/>
      <c r="H508" s="74"/>
      <c r="I508" s="74"/>
      <c r="J508" s="75" t="s">
        <v>563</v>
      </c>
    </row>
    <row r="509" spans="2:10" x14ac:dyDescent="0.2">
      <c r="B509" s="73" t="s">
        <v>1658</v>
      </c>
      <c r="C509" s="73" t="s">
        <v>2466</v>
      </c>
      <c r="D509" s="74"/>
      <c r="E509" s="74"/>
      <c r="F509" s="74"/>
      <c r="G509" s="74"/>
      <c r="H509" s="74"/>
      <c r="I509" s="74"/>
      <c r="J509" s="75" t="s">
        <v>563</v>
      </c>
    </row>
    <row r="510" spans="2:10" x14ac:dyDescent="0.2">
      <c r="B510" s="73" t="s">
        <v>1659</v>
      </c>
      <c r="C510" s="73" t="s">
        <v>2467</v>
      </c>
      <c r="D510" s="74"/>
      <c r="E510" s="74"/>
      <c r="F510" s="74"/>
      <c r="G510" s="74"/>
      <c r="H510" s="74"/>
      <c r="I510" s="74"/>
      <c r="J510" s="75" t="s">
        <v>563</v>
      </c>
    </row>
    <row r="511" spans="2:10" x14ac:dyDescent="0.2">
      <c r="B511" s="73" t="s">
        <v>1660</v>
      </c>
      <c r="C511" s="73" t="s">
        <v>2468</v>
      </c>
      <c r="D511" s="74"/>
      <c r="E511" s="74"/>
      <c r="F511" s="74"/>
      <c r="G511" s="74"/>
      <c r="H511" s="74"/>
      <c r="I511" s="74"/>
      <c r="J511" s="75" t="s">
        <v>563</v>
      </c>
    </row>
    <row r="512" spans="2:10" x14ac:dyDescent="0.2">
      <c r="B512" s="73" t="s">
        <v>1661</v>
      </c>
      <c r="C512" s="73" t="s">
        <v>2469</v>
      </c>
      <c r="D512" s="74"/>
      <c r="E512" s="74"/>
      <c r="F512" s="74"/>
      <c r="G512" s="74"/>
      <c r="H512" s="74"/>
      <c r="I512" s="74"/>
      <c r="J512" s="75" t="s">
        <v>563</v>
      </c>
    </row>
    <row r="513" spans="2:10" x14ac:dyDescent="0.2">
      <c r="B513" s="73" t="s">
        <v>1662</v>
      </c>
      <c r="C513" s="73" t="s">
        <v>2470</v>
      </c>
      <c r="D513" s="74"/>
      <c r="E513" s="74"/>
      <c r="F513" s="74"/>
      <c r="G513" s="74"/>
      <c r="H513" s="74"/>
      <c r="I513" s="74"/>
      <c r="J513" s="75" t="s">
        <v>563</v>
      </c>
    </row>
    <row r="514" spans="2:10" x14ac:dyDescent="0.2">
      <c r="B514" s="73" t="s">
        <v>1663</v>
      </c>
      <c r="C514" s="73" t="s">
        <v>2471</v>
      </c>
      <c r="D514" s="74"/>
      <c r="E514" s="74"/>
      <c r="F514" s="74"/>
      <c r="G514" s="74"/>
      <c r="H514" s="74"/>
      <c r="I514" s="74"/>
      <c r="J514" s="75" t="s">
        <v>563</v>
      </c>
    </row>
    <row r="515" spans="2:10" x14ac:dyDescent="0.2">
      <c r="B515" s="73" t="s">
        <v>1664</v>
      </c>
      <c r="C515" s="73" t="s">
        <v>2472</v>
      </c>
      <c r="D515" s="74"/>
      <c r="E515" s="74"/>
      <c r="F515" s="74"/>
      <c r="G515" s="74"/>
      <c r="H515" s="74"/>
      <c r="I515" s="74"/>
      <c r="J515" s="75" t="s">
        <v>563</v>
      </c>
    </row>
    <row r="516" spans="2:10" x14ac:dyDescent="0.2">
      <c r="B516" s="73" t="s">
        <v>1665</v>
      </c>
      <c r="C516" s="73" t="s">
        <v>2473</v>
      </c>
      <c r="D516" s="74"/>
      <c r="E516" s="74"/>
      <c r="F516" s="74"/>
      <c r="G516" s="74"/>
      <c r="H516" s="74"/>
      <c r="I516" s="74"/>
      <c r="J516" s="75" t="s">
        <v>563</v>
      </c>
    </row>
    <row r="517" spans="2:10" x14ac:dyDescent="0.2">
      <c r="B517" s="73" t="s">
        <v>1666</v>
      </c>
      <c r="C517" s="73" t="s">
        <v>2474</v>
      </c>
      <c r="D517" s="74"/>
      <c r="E517" s="74"/>
      <c r="F517" s="74"/>
      <c r="G517" s="74"/>
      <c r="H517" s="74"/>
      <c r="I517" s="74"/>
      <c r="J517" s="75" t="s">
        <v>563</v>
      </c>
    </row>
    <row r="518" spans="2:10" x14ac:dyDescent="0.2">
      <c r="B518" s="73" t="s">
        <v>1667</v>
      </c>
      <c r="C518" s="73" t="s">
        <v>2475</v>
      </c>
      <c r="D518" s="74"/>
      <c r="E518" s="74"/>
      <c r="F518" s="74"/>
      <c r="G518" s="74"/>
      <c r="H518" s="74"/>
      <c r="I518" s="74"/>
      <c r="J518" s="75" t="s">
        <v>563</v>
      </c>
    </row>
    <row r="519" spans="2:10" x14ac:dyDescent="0.2">
      <c r="B519" s="73" t="s">
        <v>1668</v>
      </c>
      <c r="C519" s="73" t="s">
        <v>2476</v>
      </c>
      <c r="D519" s="74"/>
      <c r="E519" s="74"/>
      <c r="F519" s="74"/>
      <c r="G519" s="74"/>
      <c r="H519" s="74"/>
      <c r="I519" s="74"/>
      <c r="J519" s="75" t="s">
        <v>563</v>
      </c>
    </row>
    <row r="520" spans="2:10" x14ac:dyDescent="0.2">
      <c r="B520" s="73" t="s">
        <v>1669</v>
      </c>
      <c r="C520" s="73" t="s">
        <v>2477</v>
      </c>
      <c r="D520" s="74"/>
      <c r="E520" s="74"/>
      <c r="F520" s="74"/>
      <c r="G520" s="74"/>
      <c r="H520" s="74"/>
      <c r="I520" s="74"/>
      <c r="J520" s="75" t="s">
        <v>563</v>
      </c>
    </row>
    <row r="521" spans="2:10" x14ac:dyDescent="0.2">
      <c r="B521" s="73" t="s">
        <v>1670</v>
      </c>
      <c r="C521" s="73" t="s">
        <v>2478</v>
      </c>
      <c r="D521" s="74"/>
      <c r="E521" s="74"/>
      <c r="F521" s="74"/>
      <c r="G521" s="74"/>
      <c r="H521" s="74"/>
      <c r="I521" s="74"/>
      <c r="J521" s="75" t="s">
        <v>563</v>
      </c>
    </row>
    <row r="522" spans="2:10" x14ac:dyDescent="0.2">
      <c r="B522" s="73" t="s">
        <v>1671</v>
      </c>
      <c r="C522" s="73" t="s">
        <v>2479</v>
      </c>
      <c r="D522" s="74"/>
      <c r="E522" s="74"/>
      <c r="F522" s="74"/>
      <c r="G522" s="74"/>
      <c r="H522" s="74"/>
      <c r="I522" s="74"/>
      <c r="J522" s="75" t="s">
        <v>563</v>
      </c>
    </row>
    <row r="523" spans="2:10" x14ac:dyDescent="0.2">
      <c r="B523" s="73" t="s">
        <v>1672</v>
      </c>
      <c r="C523" s="73" t="s">
        <v>2480</v>
      </c>
      <c r="D523" s="74"/>
      <c r="E523" s="74"/>
      <c r="F523" s="74"/>
      <c r="G523" s="74"/>
      <c r="H523" s="74"/>
      <c r="I523" s="74"/>
      <c r="J523" s="75" t="s">
        <v>563</v>
      </c>
    </row>
    <row r="524" spans="2:10" x14ac:dyDescent="0.2">
      <c r="B524" s="73" t="s">
        <v>1673</v>
      </c>
      <c r="C524" s="73" t="s">
        <v>2481</v>
      </c>
      <c r="D524" s="74"/>
      <c r="E524" s="74"/>
      <c r="F524" s="74"/>
      <c r="G524" s="74"/>
      <c r="H524" s="74"/>
      <c r="I524" s="74"/>
      <c r="J524" s="75" t="s">
        <v>563</v>
      </c>
    </row>
    <row r="525" spans="2:10" x14ac:dyDescent="0.2">
      <c r="B525" s="73" t="s">
        <v>1674</v>
      </c>
      <c r="C525" s="73" t="s">
        <v>2482</v>
      </c>
      <c r="D525" s="74"/>
      <c r="E525" s="74"/>
      <c r="F525" s="74"/>
      <c r="G525" s="74"/>
      <c r="H525" s="74"/>
      <c r="I525" s="74"/>
      <c r="J525" s="75" t="s">
        <v>563</v>
      </c>
    </row>
    <row r="526" spans="2:10" x14ac:dyDescent="0.2">
      <c r="B526" s="73" t="s">
        <v>1675</v>
      </c>
      <c r="C526" s="73" t="s">
        <v>2483</v>
      </c>
      <c r="D526" s="74"/>
      <c r="E526" s="74"/>
      <c r="F526" s="74"/>
      <c r="G526" s="74"/>
      <c r="H526" s="74"/>
      <c r="I526" s="74"/>
      <c r="J526" s="75" t="s">
        <v>563</v>
      </c>
    </row>
    <row r="527" spans="2:10" x14ac:dyDescent="0.2">
      <c r="B527" s="73" t="s">
        <v>1676</v>
      </c>
      <c r="C527" s="73" t="s">
        <v>2484</v>
      </c>
      <c r="D527" s="74"/>
      <c r="E527" s="74"/>
      <c r="F527" s="74"/>
      <c r="G527" s="74"/>
      <c r="H527" s="74"/>
      <c r="I527" s="74"/>
      <c r="J527" s="75" t="s">
        <v>563</v>
      </c>
    </row>
    <row r="528" spans="2:10" x14ac:dyDescent="0.2">
      <c r="B528" s="73" t="s">
        <v>1677</v>
      </c>
      <c r="C528" s="73" t="s">
        <v>2485</v>
      </c>
      <c r="D528" s="74"/>
      <c r="E528" s="74"/>
      <c r="F528" s="74"/>
      <c r="G528" s="74"/>
      <c r="H528" s="74"/>
      <c r="I528" s="74"/>
      <c r="J528" s="75" t="s">
        <v>563</v>
      </c>
    </row>
    <row r="529" spans="2:10" x14ac:dyDescent="0.2">
      <c r="B529" s="73" t="s">
        <v>1678</v>
      </c>
      <c r="C529" s="73" t="s">
        <v>2486</v>
      </c>
      <c r="D529" s="74"/>
      <c r="E529" s="74"/>
      <c r="F529" s="74"/>
      <c r="G529" s="74"/>
      <c r="H529" s="74"/>
      <c r="I529" s="74"/>
      <c r="J529" s="75" t="s">
        <v>563</v>
      </c>
    </row>
    <row r="530" spans="2:10" x14ac:dyDescent="0.2">
      <c r="B530" s="73" t="s">
        <v>1679</v>
      </c>
      <c r="C530" s="73" t="s">
        <v>2487</v>
      </c>
      <c r="D530" s="74"/>
      <c r="E530" s="74"/>
      <c r="F530" s="74"/>
      <c r="G530" s="74"/>
      <c r="H530" s="74"/>
      <c r="I530" s="74"/>
      <c r="J530" s="75" t="s">
        <v>563</v>
      </c>
    </row>
    <row r="531" spans="2:10" x14ac:dyDescent="0.2">
      <c r="B531" s="73" t="s">
        <v>1680</v>
      </c>
      <c r="C531" s="73" t="s">
        <v>2488</v>
      </c>
      <c r="D531" s="74"/>
      <c r="E531" s="74"/>
      <c r="F531" s="74"/>
      <c r="G531" s="74"/>
      <c r="H531" s="74"/>
      <c r="I531" s="74"/>
      <c r="J531" s="75" t="s">
        <v>563</v>
      </c>
    </row>
    <row r="532" spans="2:10" x14ac:dyDescent="0.2">
      <c r="B532" s="73" t="s">
        <v>1681</v>
      </c>
      <c r="C532" s="73" t="s">
        <v>2489</v>
      </c>
      <c r="D532" s="74"/>
      <c r="E532" s="74"/>
      <c r="F532" s="74"/>
      <c r="G532" s="74"/>
      <c r="H532" s="74"/>
      <c r="I532" s="74"/>
      <c r="J532" s="75" t="s">
        <v>563</v>
      </c>
    </row>
    <row r="533" spans="2:10" x14ac:dyDescent="0.2">
      <c r="B533" s="73" t="s">
        <v>1682</v>
      </c>
      <c r="C533" s="73" t="s">
        <v>2490</v>
      </c>
      <c r="D533" s="74"/>
      <c r="E533" s="74"/>
      <c r="F533" s="74"/>
      <c r="G533" s="74"/>
      <c r="H533" s="74"/>
      <c r="I533" s="74"/>
      <c r="J533" s="75" t="s">
        <v>563</v>
      </c>
    </row>
    <row r="534" spans="2:10" x14ac:dyDescent="0.2">
      <c r="B534" s="73" t="s">
        <v>1683</v>
      </c>
      <c r="C534" s="73" t="s">
        <v>2491</v>
      </c>
      <c r="D534" s="74"/>
      <c r="E534" s="74"/>
      <c r="F534" s="74"/>
      <c r="G534" s="74"/>
      <c r="H534" s="74"/>
      <c r="I534" s="74"/>
      <c r="J534" s="75" t="s">
        <v>563</v>
      </c>
    </row>
    <row r="535" spans="2:10" x14ac:dyDescent="0.2">
      <c r="B535" s="73" t="s">
        <v>1684</v>
      </c>
      <c r="C535" s="73" t="s">
        <v>2492</v>
      </c>
      <c r="D535" s="74"/>
      <c r="E535" s="74"/>
      <c r="F535" s="74"/>
      <c r="G535" s="74"/>
      <c r="H535" s="74"/>
      <c r="I535" s="74"/>
      <c r="J535" s="75" t="s">
        <v>563</v>
      </c>
    </row>
    <row r="536" spans="2:10" x14ac:dyDescent="0.2">
      <c r="B536" s="73" t="s">
        <v>1685</v>
      </c>
      <c r="C536" s="73" t="s">
        <v>2493</v>
      </c>
      <c r="D536" s="74"/>
      <c r="E536" s="74"/>
      <c r="F536" s="74"/>
      <c r="G536" s="74"/>
      <c r="H536" s="74"/>
      <c r="I536" s="74"/>
      <c r="J536" s="75" t="s">
        <v>563</v>
      </c>
    </row>
    <row r="537" spans="2:10" x14ac:dyDescent="0.2">
      <c r="B537" s="73" t="s">
        <v>1686</v>
      </c>
      <c r="C537" s="73" t="s">
        <v>2494</v>
      </c>
      <c r="D537" s="74"/>
      <c r="E537" s="74"/>
      <c r="F537" s="74"/>
      <c r="G537" s="74"/>
      <c r="H537" s="74"/>
      <c r="I537" s="74"/>
      <c r="J537" s="75" t="s">
        <v>563</v>
      </c>
    </row>
    <row r="538" spans="2:10" x14ac:dyDescent="0.2">
      <c r="B538" s="73" t="s">
        <v>1687</v>
      </c>
      <c r="C538" s="73" t="s">
        <v>2495</v>
      </c>
      <c r="D538" s="74"/>
      <c r="E538" s="74"/>
      <c r="F538" s="74"/>
      <c r="G538" s="74"/>
      <c r="H538" s="74"/>
      <c r="I538" s="74"/>
      <c r="J538" s="75" t="s">
        <v>563</v>
      </c>
    </row>
    <row r="539" spans="2:10" x14ac:dyDescent="0.2">
      <c r="B539" s="73" t="s">
        <v>1688</v>
      </c>
      <c r="C539" s="73" t="s">
        <v>2496</v>
      </c>
      <c r="D539" s="74"/>
      <c r="E539" s="74"/>
      <c r="F539" s="74"/>
      <c r="G539" s="74"/>
      <c r="H539" s="74"/>
      <c r="I539" s="74"/>
      <c r="J539" s="75" t="s">
        <v>563</v>
      </c>
    </row>
    <row r="540" spans="2:10" x14ac:dyDescent="0.2">
      <c r="B540" s="73" t="s">
        <v>1689</v>
      </c>
      <c r="C540" s="73" t="s">
        <v>2497</v>
      </c>
      <c r="D540" s="74"/>
      <c r="E540" s="74"/>
      <c r="F540" s="74"/>
      <c r="G540" s="74"/>
      <c r="H540" s="74"/>
      <c r="I540" s="74"/>
      <c r="J540" s="75" t="s">
        <v>563</v>
      </c>
    </row>
    <row r="541" spans="2:10" x14ac:dyDescent="0.2">
      <c r="B541" s="73" t="s">
        <v>1690</v>
      </c>
      <c r="C541" s="73" t="s">
        <v>2498</v>
      </c>
      <c r="D541" s="74"/>
      <c r="E541" s="74"/>
      <c r="F541" s="74"/>
      <c r="G541" s="74"/>
      <c r="H541" s="74"/>
      <c r="I541" s="74"/>
      <c r="J541" s="75" t="s">
        <v>563</v>
      </c>
    </row>
    <row r="542" spans="2:10" x14ac:dyDescent="0.2">
      <c r="B542" s="73" t="s">
        <v>1691</v>
      </c>
      <c r="C542" s="73" t="s">
        <v>2499</v>
      </c>
      <c r="D542" s="74"/>
      <c r="E542" s="74"/>
      <c r="F542" s="74"/>
      <c r="G542" s="74"/>
      <c r="H542" s="74"/>
      <c r="I542" s="74"/>
      <c r="J542" s="75" t="s">
        <v>563</v>
      </c>
    </row>
    <row r="543" spans="2:10" x14ac:dyDescent="0.2">
      <c r="B543" s="73" t="s">
        <v>1692</v>
      </c>
      <c r="C543" s="73" t="s">
        <v>2500</v>
      </c>
      <c r="D543" s="74"/>
      <c r="E543" s="74"/>
      <c r="F543" s="74"/>
      <c r="G543" s="74"/>
      <c r="H543" s="74"/>
      <c r="I543" s="74"/>
      <c r="J543" s="75" t="s">
        <v>563</v>
      </c>
    </row>
    <row r="544" spans="2:10" x14ac:dyDescent="0.2">
      <c r="B544" s="73" t="s">
        <v>1693</v>
      </c>
      <c r="C544" s="73" t="s">
        <v>2501</v>
      </c>
      <c r="D544" s="74"/>
      <c r="E544" s="74"/>
      <c r="F544" s="74"/>
      <c r="G544" s="74"/>
      <c r="H544" s="74"/>
      <c r="I544" s="74"/>
      <c r="J544" s="75" t="s">
        <v>563</v>
      </c>
    </row>
    <row r="545" spans="2:10" x14ac:dyDescent="0.2">
      <c r="B545" s="73" t="s">
        <v>1694</v>
      </c>
      <c r="C545" s="73" t="s">
        <v>2502</v>
      </c>
      <c r="D545" s="74"/>
      <c r="E545" s="74"/>
      <c r="F545" s="74"/>
      <c r="G545" s="74"/>
      <c r="H545" s="74"/>
      <c r="I545" s="74"/>
      <c r="J545" s="75" t="s">
        <v>563</v>
      </c>
    </row>
    <row r="546" spans="2:10" x14ac:dyDescent="0.2">
      <c r="B546" s="73" t="s">
        <v>1695</v>
      </c>
      <c r="C546" s="73" t="s">
        <v>2503</v>
      </c>
      <c r="D546" s="74"/>
      <c r="E546" s="74"/>
      <c r="F546" s="74"/>
      <c r="G546" s="74"/>
      <c r="H546" s="74"/>
      <c r="I546" s="74"/>
      <c r="J546" s="75" t="s">
        <v>563</v>
      </c>
    </row>
    <row r="547" spans="2:10" x14ac:dyDescent="0.2">
      <c r="B547" s="73" t="s">
        <v>1696</v>
      </c>
      <c r="C547" s="73" t="s">
        <v>2504</v>
      </c>
      <c r="D547" s="74"/>
      <c r="E547" s="74"/>
      <c r="F547" s="74"/>
      <c r="G547" s="74"/>
      <c r="H547" s="74"/>
      <c r="I547" s="74"/>
      <c r="J547" s="75" t="s">
        <v>563</v>
      </c>
    </row>
    <row r="548" spans="2:10" x14ac:dyDescent="0.2">
      <c r="B548" s="73" t="s">
        <v>1697</v>
      </c>
      <c r="C548" s="73" t="s">
        <v>2505</v>
      </c>
      <c r="D548" s="74"/>
      <c r="E548" s="74"/>
      <c r="F548" s="74"/>
      <c r="G548" s="74"/>
      <c r="H548" s="74"/>
      <c r="I548" s="74"/>
      <c r="J548" s="75" t="s">
        <v>563</v>
      </c>
    </row>
    <row r="549" spans="2:10" x14ac:dyDescent="0.2">
      <c r="B549" s="73" t="s">
        <v>1698</v>
      </c>
      <c r="C549" s="73" t="s">
        <v>2506</v>
      </c>
      <c r="D549" s="74"/>
      <c r="E549" s="74"/>
      <c r="F549" s="74"/>
      <c r="G549" s="74"/>
      <c r="H549" s="74"/>
      <c r="I549" s="74"/>
      <c r="J549" s="75" t="s">
        <v>563</v>
      </c>
    </row>
    <row r="550" spans="2:10" x14ac:dyDescent="0.2">
      <c r="B550" s="73" t="s">
        <v>1699</v>
      </c>
      <c r="C550" s="73" t="s">
        <v>2507</v>
      </c>
      <c r="D550" s="74"/>
      <c r="E550" s="74"/>
      <c r="F550" s="74"/>
      <c r="G550" s="74"/>
      <c r="H550" s="74"/>
      <c r="I550" s="74"/>
      <c r="J550" s="75" t="s">
        <v>563</v>
      </c>
    </row>
    <row r="551" spans="2:10" x14ac:dyDescent="0.2">
      <c r="B551" s="73" t="s">
        <v>1700</v>
      </c>
      <c r="C551" s="73" t="s">
        <v>2508</v>
      </c>
      <c r="D551" s="74"/>
      <c r="E551" s="74"/>
      <c r="F551" s="74"/>
      <c r="G551" s="74"/>
      <c r="H551" s="74"/>
      <c r="I551" s="74"/>
      <c r="J551" s="75" t="s">
        <v>563</v>
      </c>
    </row>
    <row r="552" spans="2:10" x14ac:dyDescent="0.2">
      <c r="B552" s="73" t="s">
        <v>1701</v>
      </c>
      <c r="C552" s="73" t="s">
        <v>2509</v>
      </c>
      <c r="D552" s="74"/>
      <c r="E552" s="74"/>
      <c r="F552" s="74"/>
      <c r="G552" s="74"/>
      <c r="H552" s="74"/>
      <c r="I552" s="74"/>
      <c r="J552" s="75" t="s">
        <v>563</v>
      </c>
    </row>
    <row r="553" spans="2:10" x14ac:dyDescent="0.2">
      <c r="B553" s="73" t="s">
        <v>1702</v>
      </c>
      <c r="C553" s="73" t="s">
        <v>2510</v>
      </c>
      <c r="D553" s="74"/>
      <c r="E553" s="74"/>
      <c r="F553" s="74"/>
      <c r="G553" s="74"/>
      <c r="H553" s="74"/>
      <c r="I553" s="74"/>
      <c r="J553" s="75" t="s">
        <v>563</v>
      </c>
    </row>
    <row r="554" spans="2:10" x14ac:dyDescent="0.2">
      <c r="B554" s="73" t="s">
        <v>1703</v>
      </c>
      <c r="C554" s="73" t="s">
        <v>2511</v>
      </c>
      <c r="D554" s="74"/>
      <c r="E554" s="74"/>
      <c r="F554" s="74"/>
      <c r="G554" s="74"/>
      <c r="H554" s="74"/>
      <c r="I554" s="74"/>
      <c r="J554" s="75" t="s">
        <v>563</v>
      </c>
    </row>
    <row r="555" spans="2:10" x14ac:dyDescent="0.2">
      <c r="B555" s="73" t="s">
        <v>1704</v>
      </c>
      <c r="C555" s="73" t="s">
        <v>2512</v>
      </c>
      <c r="D555" s="74"/>
      <c r="E555" s="74"/>
      <c r="F555" s="74"/>
      <c r="G555" s="74"/>
      <c r="H555" s="74"/>
      <c r="I555" s="74"/>
      <c r="J555" s="75" t="s">
        <v>563</v>
      </c>
    </row>
    <row r="556" spans="2:10" x14ac:dyDescent="0.2">
      <c r="B556" s="73" t="s">
        <v>1705</v>
      </c>
      <c r="C556" s="73" t="s">
        <v>2513</v>
      </c>
      <c r="D556" s="74"/>
      <c r="E556" s="74"/>
      <c r="F556" s="74"/>
      <c r="G556" s="74"/>
      <c r="H556" s="74"/>
      <c r="I556" s="74"/>
      <c r="J556" s="75" t="s">
        <v>563</v>
      </c>
    </row>
    <row r="557" spans="2:10" x14ac:dyDescent="0.2">
      <c r="B557" s="73" t="s">
        <v>1706</v>
      </c>
      <c r="C557" s="73" t="s">
        <v>2514</v>
      </c>
      <c r="D557" s="74"/>
      <c r="E557" s="74"/>
      <c r="F557" s="74"/>
      <c r="G557" s="74"/>
      <c r="H557" s="74"/>
      <c r="I557" s="74"/>
      <c r="J557" s="75" t="s">
        <v>563</v>
      </c>
    </row>
    <row r="558" spans="2:10" x14ac:dyDescent="0.2">
      <c r="B558" s="73" t="s">
        <v>1707</v>
      </c>
      <c r="C558" s="73" t="s">
        <v>2515</v>
      </c>
      <c r="D558" s="74"/>
      <c r="E558" s="74"/>
      <c r="F558" s="74"/>
      <c r="G558" s="74"/>
      <c r="H558" s="74"/>
      <c r="I558" s="74"/>
      <c r="J558" s="75" t="s">
        <v>563</v>
      </c>
    </row>
    <row r="559" spans="2:10" x14ac:dyDescent="0.2">
      <c r="B559" s="73" t="s">
        <v>1708</v>
      </c>
      <c r="C559" s="73" t="s">
        <v>2516</v>
      </c>
      <c r="D559" s="74"/>
      <c r="E559" s="74"/>
      <c r="F559" s="74"/>
      <c r="G559" s="74"/>
      <c r="H559" s="74"/>
      <c r="I559" s="74"/>
      <c r="J559" s="75" t="s">
        <v>563</v>
      </c>
    </row>
    <row r="560" spans="2:10" x14ac:dyDescent="0.2">
      <c r="B560" s="73" t="s">
        <v>1709</v>
      </c>
      <c r="C560" s="73" t="s">
        <v>2517</v>
      </c>
      <c r="D560" s="74"/>
      <c r="E560" s="74"/>
      <c r="F560" s="74"/>
      <c r="G560" s="74"/>
      <c r="H560" s="74"/>
      <c r="I560" s="74"/>
      <c r="J560" s="75" t="s">
        <v>563</v>
      </c>
    </row>
    <row r="561" spans="2:10" x14ac:dyDescent="0.2">
      <c r="B561" s="73" t="s">
        <v>1710</v>
      </c>
      <c r="C561" s="73" t="s">
        <v>2518</v>
      </c>
      <c r="D561" s="74"/>
      <c r="E561" s="74"/>
      <c r="F561" s="74"/>
      <c r="G561" s="74"/>
      <c r="H561" s="74"/>
      <c r="I561" s="74"/>
      <c r="J561" s="75" t="s">
        <v>563</v>
      </c>
    </row>
    <row r="562" spans="2:10" x14ac:dyDescent="0.2">
      <c r="B562" s="73" t="s">
        <v>1711</v>
      </c>
      <c r="C562" s="73" t="s">
        <v>2519</v>
      </c>
      <c r="D562" s="74"/>
      <c r="E562" s="74"/>
      <c r="F562" s="74"/>
      <c r="G562" s="74"/>
      <c r="H562" s="74"/>
      <c r="I562" s="74"/>
      <c r="J562" s="75" t="s">
        <v>563</v>
      </c>
    </row>
    <row r="563" spans="2:10" x14ac:dyDescent="0.2">
      <c r="B563" s="73" t="s">
        <v>1712</v>
      </c>
      <c r="C563" s="73" t="s">
        <v>2520</v>
      </c>
      <c r="D563" s="74"/>
      <c r="E563" s="74"/>
      <c r="F563" s="74"/>
      <c r="G563" s="74"/>
      <c r="H563" s="74"/>
      <c r="I563" s="74"/>
      <c r="J563" s="75" t="s">
        <v>563</v>
      </c>
    </row>
    <row r="564" spans="2:10" x14ac:dyDescent="0.2">
      <c r="B564" s="73" t="s">
        <v>1713</v>
      </c>
      <c r="C564" s="73" t="s">
        <v>2521</v>
      </c>
      <c r="D564" s="74"/>
      <c r="E564" s="74"/>
      <c r="F564" s="74"/>
      <c r="G564" s="74"/>
      <c r="H564" s="74"/>
      <c r="I564" s="74"/>
      <c r="J564" s="75" t="s">
        <v>563</v>
      </c>
    </row>
    <row r="565" spans="2:10" x14ac:dyDescent="0.2">
      <c r="B565" s="73" t="s">
        <v>1714</v>
      </c>
      <c r="C565" s="73" t="s">
        <v>2522</v>
      </c>
      <c r="D565" s="74"/>
      <c r="E565" s="74"/>
      <c r="F565" s="74"/>
      <c r="G565" s="74"/>
      <c r="H565" s="74"/>
      <c r="I565" s="74"/>
      <c r="J565" s="75" t="s">
        <v>563</v>
      </c>
    </row>
    <row r="566" spans="2:10" x14ac:dyDescent="0.2">
      <c r="B566" s="73" t="s">
        <v>1715</v>
      </c>
      <c r="C566" s="73" t="s">
        <v>2523</v>
      </c>
      <c r="D566" s="74"/>
      <c r="E566" s="74"/>
      <c r="F566" s="74"/>
      <c r="G566" s="74"/>
      <c r="H566" s="74"/>
      <c r="I566" s="74"/>
      <c r="J566" s="75" t="s">
        <v>563</v>
      </c>
    </row>
    <row r="567" spans="2:10" x14ac:dyDescent="0.2">
      <c r="B567" s="73" t="s">
        <v>1716</v>
      </c>
      <c r="C567" s="73" t="s">
        <v>2524</v>
      </c>
      <c r="D567" s="74"/>
      <c r="E567" s="74"/>
      <c r="F567" s="74"/>
      <c r="G567" s="74"/>
      <c r="H567" s="74"/>
      <c r="I567" s="74"/>
      <c r="J567" s="75" t="s">
        <v>563</v>
      </c>
    </row>
    <row r="568" spans="2:10" x14ac:dyDescent="0.2">
      <c r="B568" s="73" t="s">
        <v>1717</v>
      </c>
      <c r="C568" s="73" t="s">
        <v>2525</v>
      </c>
      <c r="D568" s="74"/>
      <c r="E568" s="74"/>
      <c r="F568" s="74"/>
      <c r="G568" s="74"/>
      <c r="H568" s="74"/>
      <c r="I568" s="74"/>
      <c r="J568" s="75" t="s">
        <v>563</v>
      </c>
    </row>
    <row r="569" spans="2:10" x14ac:dyDescent="0.2">
      <c r="B569" s="73" t="s">
        <v>1718</v>
      </c>
      <c r="C569" s="73" t="s">
        <v>2526</v>
      </c>
      <c r="D569" s="74"/>
      <c r="E569" s="74"/>
      <c r="F569" s="74"/>
      <c r="G569" s="74"/>
      <c r="H569" s="74"/>
      <c r="I569" s="74"/>
      <c r="J569" s="75" t="s">
        <v>563</v>
      </c>
    </row>
    <row r="570" spans="2:10" x14ac:dyDescent="0.2">
      <c r="B570" s="73" t="s">
        <v>1719</v>
      </c>
      <c r="C570" s="73" t="s">
        <v>2527</v>
      </c>
      <c r="D570" s="74"/>
      <c r="E570" s="74"/>
      <c r="F570" s="74"/>
      <c r="G570" s="74"/>
      <c r="H570" s="74"/>
      <c r="I570" s="74"/>
      <c r="J570" s="75" t="s">
        <v>563</v>
      </c>
    </row>
    <row r="571" spans="2:10" x14ac:dyDescent="0.2">
      <c r="B571" s="73" t="s">
        <v>1720</v>
      </c>
      <c r="C571" s="73" t="s">
        <v>2528</v>
      </c>
      <c r="D571" s="74"/>
      <c r="E571" s="74"/>
      <c r="F571" s="74"/>
      <c r="G571" s="74"/>
      <c r="H571" s="74"/>
      <c r="I571" s="74"/>
      <c r="J571" s="75" t="s">
        <v>563</v>
      </c>
    </row>
    <row r="572" spans="2:10" x14ac:dyDescent="0.2">
      <c r="B572" s="73" t="s">
        <v>1721</v>
      </c>
      <c r="C572" s="73" t="s">
        <v>2529</v>
      </c>
      <c r="D572" s="74"/>
      <c r="E572" s="74"/>
      <c r="F572" s="74"/>
      <c r="G572" s="74"/>
      <c r="H572" s="74"/>
      <c r="I572" s="74"/>
      <c r="J572" s="75" t="s">
        <v>563</v>
      </c>
    </row>
    <row r="573" spans="2:10" x14ac:dyDescent="0.2">
      <c r="B573" s="73" t="s">
        <v>1722</v>
      </c>
      <c r="C573" s="73" t="s">
        <v>2530</v>
      </c>
      <c r="D573" s="74"/>
      <c r="E573" s="74"/>
      <c r="F573" s="74"/>
      <c r="G573" s="74"/>
      <c r="H573" s="74"/>
      <c r="I573" s="74"/>
      <c r="J573" s="75" t="s">
        <v>563</v>
      </c>
    </row>
    <row r="574" spans="2:10" x14ac:dyDescent="0.2">
      <c r="B574" s="73" t="s">
        <v>1723</v>
      </c>
      <c r="C574" s="73" t="s">
        <v>2531</v>
      </c>
      <c r="D574" s="74"/>
      <c r="E574" s="74"/>
      <c r="F574" s="74"/>
      <c r="G574" s="74"/>
      <c r="H574" s="74"/>
      <c r="I574" s="74"/>
      <c r="J574" s="75" t="s">
        <v>563</v>
      </c>
    </row>
    <row r="575" spans="2:10" x14ac:dyDescent="0.2">
      <c r="B575" s="73" t="s">
        <v>1724</v>
      </c>
      <c r="C575" s="73" t="s">
        <v>2532</v>
      </c>
      <c r="D575" s="74"/>
      <c r="E575" s="74"/>
      <c r="F575" s="74"/>
      <c r="G575" s="74"/>
      <c r="H575" s="74"/>
      <c r="I575" s="74"/>
      <c r="J575" s="75" t="s">
        <v>563</v>
      </c>
    </row>
    <row r="576" spans="2:10" x14ac:dyDescent="0.2">
      <c r="B576" s="73" t="s">
        <v>1725</v>
      </c>
      <c r="C576" s="73" t="s">
        <v>2533</v>
      </c>
      <c r="D576" s="74"/>
      <c r="E576" s="74"/>
      <c r="F576" s="74"/>
      <c r="G576" s="74"/>
      <c r="H576" s="74"/>
      <c r="I576" s="74"/>
      <c r="J576" s="75" t="s">
        <v>563</v>
      </c>
    </row>
    <row r="577" spans="2:10" x14ac:dyDescent="0.2">
      <c r="B577" s="73" t="s">
        <v>1726</v>
      </c>
      <c r="C577" s="73" t="s">
        <v>2534</v>
      </c>
      <c r="D577" s="74"/>
      <c r="E577" s="74"/>
      <c r="F577" s="74"/>
      <c r="G577" s="74"/>
      <c r="H577" s="74"/>
      <c r="I577" s="74"/>
      <c r="J577" s="75" t="s">
        <v>563</v>
      </c>
    </row>
    <row r="578" spans="2:10" x14ac:dyDescent="0.2">
      <c r="B578" s="73" t="s">
        <v>1727</v>
      </c>
      <c r="C578" s="73" t="s">
        <v>2535</v>
      </c>
      <c r="D578" s="74"/>
      <c r="E578" s="74"/>
      <c r="F578" s="74"/>
      <c r="G578" s="74"/>
      <c r="H578" s="74"/>
      <c r="I578" s="74"/>
      <c r="J578" s="75" t="s">
        <v>563</v>
      </c>
    </row>
    <row r="579" spans="2:10" x14ac:dyDescent="0.2">
      <c r="B579" s="73" t="s">
        <v>1728</v>
      </c>
      <c r="C579" s="73" t="s">
        <v>2536</v>
      </c>
      <c r="D579" s="74"/>
      <c r="E579" s="74"/>
      <c r="F579" s="74"/>
      <c r="G579" s="74"/>
      <c r="H579" s="74"/>
      <c r="I579" s="74"/>
      <c r="J579" s="75" t="s">
        <v>563</v>
      </c>
    </row>
    <row r="580" spans="2:10" x14ac:dyDescent="0.2">
      <c r="B580" s="73" t="s">
        <v>1729</v>
      </c>
      <c r="C580" s="73" t="s">
        <v>2537</v>
      </c>
      <c r="D580" s="74"/>
      <c r="E580" s="74"/>
      <c r="F580" s="74"/>
      <c r="G580" s="74"/>
      <c r="H580" s="74"/>
      <c r="I580" s="74"/>
      <c r="J580" s="75" t="s">
        <v>563</v>
      </c>
    </row>
    <row r="581" spans="2:10" x14ac:dyDescent="0.2">
      <c r="B581" s="73" t="s">
        <v>1730</v>
      </c>
      <c r="C581" s="73" t="s">
        <v>2538</v>
      </c>
      <c r="D581" s="74"/>
      <c r="E581" s="74"/>
      <c r="F581" s="74"/>
      <c r="G581" s="74"/>
      <c r="H581" s="74"/>
      <c r="I581" s="74"/>
      <c r="J581" s="75" t="s">
        <v>563</v>
      </c>
    </row>
    <row r="582" spans="2:10" x14ac:dyDescent="0.2">
      <c r="B582" s="73" t="s">
        <v>1731</v>
      </c>
      <c r="C582" s="73" t="s">
        <v>2539</v>
      </c>
      <c r="D582" s="74"/>
      <c r="E582" s="74"/>
      <c r="F582" s="74"/>
      <c r="G582" s="74"/>
      <c r="H582" s="74"/>
      <c r="I582" s="74"/>
      <c r="J582" s="75" t="s">
        <v>563</v>
      </c>
    </row>
    <row r="583" spans="2:10" x14ac:dyDescent="0.2">
      <c r="B583" s="73" t="s">
        <v>1732</v>
      </c>
      <c r="C583" s="73" t="s">
        <v>2540</v>
      </c>
      <c r="D583" s="74"/>
      <c r="E583" s="74"/>
      <c r="F583" s="74"/>
      <c r="G583" s="74"/>
      <c r="H583" s="74"/>
      <c r="I583" s="74"/>
      <c r="J583" s="75" t="s">
        <v>563</v>
      </c>
    </row>
    <row r="584" spans="2:10" x14ac:dyDescent="0.2">
      <c r="B584" s="73" t="s">
        <v>1733</v>
      </c>
      <c r="C584" s="73" t="s">
        <v>2541</v>
      </c>
      <c r="D584" s="74"/>
      <c r="E584" s="74"/>
      <c r="F584" s="74"/>
      <c r="G584" s="74"/>
      <c r="H584" s="74"/>
      <c r="I584" s="74"/>
      <c r="J584" s="75" t="s">
        <v>563</v>
      </c>
    </row>
    <row r="585" spans="2:10" x14ac:dyDescent="0.2">
      <c r="B585" s="73" t="s">
        <v>1734</v>
      </c>
      <c r="C585" s="73" t="s">
        <v>2542</v>
      </c>
      <c r="D585" s="74"/>
      <c r="E585" s="74"/>
      <c r="F585" s="74"/>
      <c r="G585" s="74"/>
      <c r="H585" s="74"/>
      <c r="I585" s="74"/>
      <c r="J585" s="75" t="s">
        <v>563</v>
      </c>
    </row>
    <row r="586" spans="2:10" x14ac:dyDescent="0.2">
      <c r="B586" s="73" t="s">
        <v>1735</v>
      </c>
      <c r="C586" s="73" t="s">
        <v>2543</v>
      </c>
      <c r="D586" s="74"/>
      <c r="E586" s="74"/>
      <c r="F586" s="74"/>
      <c r="G586" s="74"/>
      <c r="H586" s="74"/>
      <c r="I586" s="74"/>
      <c r="J586" s="75" t="s">
        <v>563</v>
      </c>
    </row>
    <row r="587" spans="2:10" x14ac:dyDescent="0.2">
      <c r="B587" s="73" t="s">
        <v>1736</v>
      </c>
      <c r="C587" s="73" t="s">
        <v>2544</v>
      </c>
      <c r="D587" s="74"/>
      <c r="E587" s="74"/>
      <c r="F587" s="74"/>
      <c r="G587" s="74"/>
      <c r="H587" s="74"/>
      <c r="I587" s="74"/>
      <c r="J587" s="75" t="s">
        <v>563</v>
      </c>
    </row>
    <row r="588" spans="2:10" x14ac:dyDescent="0.2">
      <c r="B588" s="73" t="s">
        <v>1737</v>
      </c>
      <c r="C588" s="73" t="s">
        <v>2545</v>
      </c>
      <c r="D588" s="74"/>
      <c r="E588" s="74"/>
      <c r="F588" s="74"/>
      <c r="G588" s="74"/>
      <c r="H588" s="74"/>
      <c r="I588" s="74"/>
      <c r="J588" s="75" t="s">
        <v>563</v>
      </c>
    </row>
    <row r="589" spans="2:10" x14ac:dyDescent="0.2">
      <c r="B589" s="73" t="s">
        <v>1738</v>
      </c>
      <c r="C589" s="73" t="s">
        <v>2546</v>
      </c>
      <c r="D589" s="74"/>
      <c r="E589" s="74"/>
      <c r="F589" s="74"/>
      <c r="G589" s="74"/>
      <c r="H589" s="74"/>
      <c r="I589" s="74"/>
      <c r="J589" s="75" t="s">
        <v>563</v>
      </c>
    </row>
    <row r="590" spans="2:10" x14ac:dyDescent="0.2">
      <c r="B590" s="73" t="s">
        <v>1739</v>
      </c>
      <c r="C590" s="73" t="s">
        <v>2547</v>
      </c>
      <c r="D590" s="74"/>
      <c r="E590" s="74"/>
      <c r="F590" s="74"/>
      <c r="G590" s="74"/>
      <c r="H590" s="74"/>
      <c r="I590" s="74"/>
      <c r="J590" s="75" t="s">
        <v>563</v>
      </c>
    </row>
    <row r="591" spans="2:10" x14ac:dyDescent="0.2">
      <c r="B591" s="73" t="s">
        <v>1740</v>
      </c>
      <c r="C591" s="73" t="s">
        <v>2548</v>
      </c>
      <c r="D591" s="74"/>
      <c r="E591" s="74"/>
      <c r="F591" s="74"/>
      <c r="G591" s="74"/>
      <c r="H591" s="74"/>
      <c r="I591" s="74"/>
      <c r="J591" s="75" t="s">
        <v>563</v>
      </c>
    </row>
    <row r="592" spans="2:10" x14ac:dyDescent="0.2">
      <c r="B592" s="73" t="s">
        <v>1741</v>
      </c>
      <c r="C592" s="73" t="s">
        <v>2549</v>
      </c>
      <c r="D592" s="74"/>
      <c r="E592" s="74"/>
      <c r="F592" s="74"/>
      <c r="G592" s="74"/>
      <c r="H592" s="74"/>
      <c r="I592" s="74"/>
      <c r="J592" s="75" t="s">
        <v>563</v>
      </c>
    </row>
    <row r="593" spans="2:10" x14ac:dyDescent="0.2">
      <c r="B593" s="73" t="s">
        <v>1742</v>
      </c>
      <c r="C593" s="73" t="s">
        <v>2550</v>
      </c>
      <c r="D593" s="74"/>
      <c r="E593" s="74"/>
      <c r="F593" s="74"/>
      <c r="G593" s="74"/>
      <c r="H593" s="74"/>
      <c r="I593" s="74"/>
      <c r="J593" s="75" t="s">
        <v>563</v>
      </c>
    </row>
    <row r="594" spans="2:10" x14ac:dyDescent="0.2">
      <c r="B594" s="73" t="s">
        <v>1743</v>
      </c>
      <c r="C594" s="73" t="s">
        <v>2551</v>
      </c>
      <c r="D594" s="74"/>
      <c r="E594" s="74"/>
      <c r="F594" s="74"/>
      <c r="G594" s="74"/>
      <c r="H594" s="74"/>
      <c r="I594" s="74"/>
      <c r="J594" s="75" t="s">
        <v>563</v>
      </c>
    </row>
    <row r="595" spans="2:10" x14ac:dyDescent="0.2">
      <c r="B595" s="73" t="s">
        <v>1744</v>
      </c>
      <c r="C595" s="73" t="s">
        <v>2552</v>
      </c>
      <c r="D595" s="74"/>
      <c r="E595" s="74"/>
      <c r="F595" s="74"/>
      <c r="G595" s="74"/>
      <c r="H595" s="74"/>
      <c r="I595" s="74"/>
      <c r="J595" s="75" t="s">
        <v>563</v>
      </c>
    </row>
    <row r="596" spans="2:10" x14ac:dyDescent="0.2">
      <c r="B596" s="73" t="s">
        <v>1745</v>
      </c>
      <c r="C596" s="73" t="s">
        <v>2553</v>
      </c>
      <c r="D596" s="74"/>
      <c r="E596" s="74"/>
      <c r="F596" s="74"/>
      <c r="G596" s="74"/>
      <c r="H596" s="74"/>
      <c r="I596" s="74"/>
      <c r="J596" s="75" t="s">
        <v>563</v>
      </c>
    </row>
    <row r="597" spans="2:10" x14ac:dyDescent="0.2">
      <c r="B597" s="73" t="s">
        <v>1746</v>
      </c>
      <c r="C597" s="73" t="s">
        <v>2554</v>
      </c>
      <c r="D597" s="74"/>
      <c r="E597" s="74"/>
      <c r="F597" s="74"/>
      <c r="G597" s="74"/>
      <c r="H597" s="74"/>
      <c r="I597" s="74"/>
      <c r="J597" s="75" t="s">
        <v>563</v>
      </c>
    </row>
    <row r="598" spans="2:10" x14ac:dyDescent="0.2">
      <c r="B598" s="73" t="s">
        <v>1747</v>
      </c>
      <c r="C598" s="73" t="s">
        <v>2555</v>
      </c>
      <c r="D598" s="74"/>
      <c r="E598" s="74"/>
      <c r="F598" s="74"/>
      <c r="G598" s="74"/>
      <c r="H598" s="74"/>
      <c r="I598" s="74"/>
      <c r="J598" s="75" t="s">
        <v>563</v>
      </c>
    </row>
    <row r="599" spans="2:10" x14ac:dyDescent="0.2">
      <c r="B599" s="73" t="s">
        <v>1748</v>
      </c>
      <c r="C599" s="73" t="s">
        <v>2556</v>
      </c>
      <c r="D599" s="74"/>
      <c r="E599" s="74"/>
      <c r="F599" s="74"/>
      <c r="G599" s="74"/>
      <c r="H599" s="74"/>
      <c r="I599" s="74"/>
      <c r="J599" s="75" t="s">
        <v>563</v>
      </c>
    </row>
    <row r="600" spans="2:10" x14ac:dyDescent="0.2">
      <c r="B600" s="73" t="s">
        <v>1749</v>
      </c>
      <c r="C600" s="73" t="s">
        <v>2557</v>
      </c>
      <c r="D600" s="74"/>
      <c r="E600" s="74"/>
      <c r="F600" s="74"/>
      <c r="G600" s="74"/>
      <c r="H600" s="74"/>
      <c r="I600" s="74"/>
      <c r="J600" s="75" t="s">
        <v>563</v>
      </c>
    </row>
    <row r="601" spans="2:10" x14ac:dyDescent="0.2">
      <c r="B601" s="73" t="s">
        <v>1750</v>
      </c>
      <c r="C601" s="73" t="s">
        <v>2558</v>
      </c>
      <c r="D601" s="74"/>
      <c r="E601" s="74"/>
      <c r="F601" s="74"/>
      <c r="G601" s="74"/>
      <c r="H601" s="74"/>
      <c r="I601" s="74"/>
      <c r="J601" s="75" t="s">
        <v>563</v>
      </c>
    </row>
    <row r="602" spans="2:10" x14ac:dyDescent="0.2">
      <c r="B602" s="73" t="s">
        <v>1751</v>
      </c>
      <c r="C602" s="73" t="s">
        <v>2559</v>
      </c>
      <c r="D602" s="74"/>
      <c r="E602" s="74"/>
      <c r="F602" s="74"/>
      <c r="G602" s="74"/>
      <c r="H602" s="74"/>
      <c r="I602" s="74"/>
      <c r="J602" s="75" t="s">
        <v>563</v>
      </c>
    </row>
    <row r="603" spans="2:10" x14ac:dyDescent="0.2">
      <c r="B603" s="73" t="s">
        <v>1752</v>
      </c>
      <c r="C603" s="73" t="s">
        <v>2560</v>
      </c>
      <c r="D603" s="74"/>
      <c r="E603" s="74"/>
      <c r="F603" s="74"/>
      <c r="G603" s="74"/>
      <c r="H603" s="74"/>
      <c r="I603" s="74"/>
      <c r="J603" s="75" t="s">
        <v>563</v>
      </c>
    </row>
    <row r="604" spans="2:10" x14ac:dyDescent="0.2">
      <c r="B604" s="73" t="s">
        <v>1753</v>
      </c>
      <c r="C604" s="73" t="s">
        <v>2561</v>
      </c>
      <c r="D604" s="74"/>
      <c r="E604" s="74"/>
      <c r="F604" s="74"/>
      <c r="G604" s="74"/>
      <c r="H604" s="74"/>
      <c r="I604" s="74"/>
      <c r="J604" s="75" t="s">
        <v>563</v>
      </c>
    </row>
    <row r="605" spans="2:10" x14ac:dyDescent="0.2">
      <c r="B605" s="73" t="s">
        <v>1754</v>
      </c>
      <c r="C605" s="73" t="s">
        <v>2562</v>
      </c>
      <c r="D605" s="74"/>
      <c r="E605" s="74"/>
      <c r="F605" s="74"/>
      <c r="G605" s="74"/>
      <c r="H605" s="74"/>
      <c r="I605" s="74"/>
      <c r="J605" s="75" t="s">
        <v>563</v>
      </c>
    </row>
    <row r="606" spans="2:10" x14ac:dyDescent="0.2">
      <c r="B606" s="73" t="s">
        <v>1755</v>
      </c>
      <c r="C606" s="73" t="s">
        <v>2563</v>
      </c>
      <c r="D606" s="74"/>
      <c r="E606" s="74"/>
      <c r="F606" s="74"/>
      <c r="G606" s="74"/>
      <c r="H606" s="74"/>
      <c r="I606" s="74"/>
      <c r="J606" s="75" t="s">
        <v>563</v>
      </c>
    </row>
    <row r="607" spans="2:10" x14ac:dyDescent="0.2">
      <c r="B607" s="73" t="s">
        <v>1756</v>
      </c>
      <c r="C607" s="73" t="s">
        <v>2564</v>
      </c>
      <c r="D607" s="74"/>
      <c r="E607" s="74"/>
      <c r="F607" s="74"/>
      <c r="G607" s="74"/>
      <c r="H607" s="74"/>
      <c r="I607" s="74"/>
      <c r="J607" s="75" t="s">
        <v>563</v>
      </c>
    </row>
    <row r="608" spans="2:10" x14ac:dyDescent="0.2">
      <c r="B608" s="73" t="s">
        <v>1757</v>
      </c>
      <c r="C608" s="73" t="s">
        <v>2565</v>
      </c>
      <c r="D608" s="74"/>
      <c r="E608" s="74"/>
      <c r="F608" s="74"/>
      <c r="G608" s="74"/>
      <c r="H608" s="74"/>
      <c r="I608" s="74"/>
      <c r="J608" s="75" t="s">
        <v>563</v>
      </c>
    </row>
    <row r="609" spans="2:10" x14ac:dyDescent="0.2">
      <c r="B609" s="73" t="s">
        <v>1758</v>
      </c>
      <c r="C609" s="73" t="s">
        <v>2566</v>
      </c>
      <c r="D609" s="74"/>
      <c r="E609" s="74"/>
      <c r="F609" s="74"/>
      <c r="G609" s="74"/>
      <c r="H609" s="74"/>
      <c r="I609" s="74"/>
      <c r="J609" s="75" t="s">
        <v>563</v>
      </c>
    </row>
    <row r="610" spans="2:10" x14ac:dyDescent="0.2">
      <c r="B610" s="73" t="s">
        <v>1759</v>
      </c>
      <c r="C610" s="73" t="s">
        <v>2567</v>
      </c>
      <c r="D610" s="74"/>
      <c r="E610" s="74"/>
      <c r="F610" s="74"/>
      <c r="G610" s="74"/>
      <c r="H610" s="74"/>
      <c r="I610" s="74"/>
      <c r="J610" s="75" t="s">
        <v>563</v>
      </c>
    </row>
    <row r="611" spans="2:10" x14ac:dyDescent="0.2">
      <c r="B611" s="73" t="s">
        <v>1760</v>
      </c>
      <c r="C611" s="73" t="s">
        <v>2568</v>
      </c>
      <c r="D611" s="74"/>
      <c r="E611" s="74"/>
      <c r="F611" s="74"/>
      <c r="G611" s="74"/>
      <c r="H611" s="74"/>
      <c r="I611" s="74"/>
      <c r="J611" s="75" t="s">
        <v>563</v>
      </c>
    </row>
    <row r="612" spans="2:10" x14ac:dyDescent="0.2">
      <c r="B612" s="73" t="s">
        <v>1761</v>
      </c>
      <c r="C612" s="73" t="s">
        <v>2569</v>
      </c>
      <c r="D612" s="74"/>
      <c r="E612" s="74"/>
      <c r="F612" s="74"/>
      <c r="G612" s="74"/>
      <c r="H612" s="74"/>
      <c r="I612" s="74"/>
      <c r="J612" s="75" t="s">
        <v>563</v>
      </c>
    </row>
    <row r="613" spans="2:10" x14ac:dyDescent="0.2">
      <c r="B613" s="73" t="s">
        <v>1762</v>
      </c>
      <c r="C613" s="73" t="s">
        <v>2570</v>
      </c>
      <c r="D613" s="74"/>
      <c r="E613" s="74"/>
      <c r="F613" s="74"/>
      <c r="G613" s="74"/>
      <c r="H613" s="74"/>
      <c r="I613" s="74"/>
      <c r="J613" s="75" t="s">
        <v>563</v>
      </c>
    </row>
    <row r="614" spans="2:10" x14ac:dyDescent="0.2">
      <c r="B614" s="73" t="s">
        <v>1763</v>
      </c>
      <c r="C614" s="73" t="s">
        <v>2571</v>
      </c>
      <c r="D614" s="74"/>
      <c r="E614" s="74"/>
      <c r="F614" s="74"/>
      <c r="G614" s="74"/>
      <c r="H614" s="74"/>
      <c r="I614" s="74"/>
      <c r="J614" s="75" t="s">
        <v>563</v>
      </c>
    </row>
    <row r="615" spans="2:10" x14ac:dyDescent="0.2">
      <c r="B615" s="73" t="s">
        <v>1764</v>
      </c>
      <c r="C615" s="73" t="s">
        <v>2572</v>
      </c>
      <c r="D615" s="74"/>
      <c r="E615" s="74"/>
      <c r="F615" s="74"/>
      <c r="G615" s="74"/>
      <c r="H615" s="74"/>
      <c r="I615" s="74"/>
      <c r="J615" s="75" t="s">
        <v>563</v>
      </c>
    </row>
    <row r="616" spans="2:10" x14ac:dyDescent="0.2">
      <c r="B616" s="73" t="s">
        <v>1765</v>
      </c>
      <c r="C616" s="73" t="s">
        <v>2573</v>
      </c>
      <c r="D616" s="74"/>
      <c r="E616" s="74"/>
      <c r="F616" s="74"/>
      <c r="G616" s="74"/>
      <c r="H616" s="74"/>
      <c r="I616" s="74"/>
      <c r="J616" s="75" t="s">
        <v>563</v>
      </c>
    </row>
    <row r="617" spans="2:10" x14ac:dyDescent="0.2">
      <c r="B617" s="73" t="s">
        <v>1766</v>
      </c>
      <c r="C617" s="73" t="s">
        <v>2574</v>
      </c>
      <c r="D617" s="74"/>
      <c r="E617" s="74"/>
      <c r="F617" s="74"/>
      <c r="G617" s="74"/>
      <c r="H617" s="74"/>
      <c r="I617" s="74"/>
      <c r="J617" s="75" t="s">
        <v>563</v>
      </c>
    </row>
    <row r="618" spans="2:10" x14ac:dyDescent="0.2">
      <c r="B618" s="73" t="s">
        <v>1767</v>
      </c>
      <c r="C618" s="73" t="s">
        <v>2575</v>
      </c>
      <c r="D618" s="74"/>
      <c r="E618" s="74"/>
      <c r="F618" s="74"/>
      <c r="G618" s="74"/>
      <c r="H618" s="74"/>
      <c r="I618" s="74"/>
      <c r="J618" s="75" t="s">
        <v>563</v>
      </c>
    </row>
    <row r="619" spans="2:10" x14ac:dyDescent="0.2">
      <c r="B619" s="73" t="s">
        <v>1768</v>
      </c>
      <c r="C619" s="73" t="s">
        <v>2576</v>
      </c>
      <c r="D619" s="74"/>
      <c r="E619" s="74"/>
      <c r="F619" s="74"/>
      <c r="G619" s="74"/>
      <c r="H619" s="74"/>
      <c r="I619" s="74"/>
      <c r="J619" s="75" t="s">
        <v>563</v>
      </c>
    </row>
    <row r="620" spans="2:10" x14ac:dyDescent="0.2">
      <c r="B620" s="73" t="s">
        <v>1769</v>
      </c>
      <c r="C620" s="73" t="s">
        <v>2577</v>
      </c>
      <c r="D620" s="74"/>
      <c r="E620" s="74"/>
      <c r="F620" s="74"/>
      <c r="G620" s="74"/>
      <c r="H620" s="74"/>
      <c r="I620" s="74"/>
      <c r="J620" s="75" t="s">
        <v>563</v>
      </c>
    </row>
    <row r="621" spans="2:10" x14ac:dyDescent="0.2">
      <c r="B621" s="73" t="s">
        <v>1770</v>
      </c>
      <c r="C621" s="73" t="s">
        <v>2578</v>
      </c>
      <c r="D621" s="74"/>
      <c r="E621" s="74"/>
      <c r="F621" s="74"/>
      <c r="G621" s="74"/>
      <c r="H621" s="74"/>
      <c r="I621" s="74"/>
      <c r="J621" s="75" t="s">
        <v>563</v>
      </c>
    </row>
    <row r="622" spans="2:10" x14ac:dyDescent="0.2">
      <c r="B622" s="73" t="s">
        <v>1771</v>
      </c>
      <c r="C622" s="73" t="s">
        <v>2579</v>
      </c>
      <c r="D622" s="74"/>
      <c r="E622" s="74"/>
      <c r="F622" s="74"/>
      <c r="G622" s="74"/>
      <c r="H622" s="74"/>
      <c r="I622" s="74"/>
      <c r="J622" s="75" t="s">
        <v>563</v>
      </c>
    </row>
    <row r="623" spans="2:10" x14ac:dyDescent="0.2">
      <c r="B623" s="73" t="s">
        <v>1772</v>
      </c>
      <c r="C623" s="73" t="s">
        <v>2580</v>
      </c>
      <c r="D623" s="74"/>
      <c r="E623" s="74"/>
      <c r="F623" s="74"/>
      <c r="G623" s="74"/>
      <c r="H623" s="74"/>
      <c r="I623" s="74"/>
      <c r="J623" s="75" t="s">
        <v>563</v>
      </c>
    </row>
    <row r="624" spans="2:10" x14ac:dyDescent="0.2">
      <c r="B624" s="73" t="s">
        <v>1773</v>
      </c>
      <c r="C624" s="73" t="s">
        <v>2581</v>
      </c>
      <c r="D624" s="74"/>
      <c r="E624" s="74"/>
      <c r="F624" s="74"/>
      <c r="G624" s="74"/>
      <c r="H624" s="74"/>
      <c r="I624" s="74"/>
      <c r="J624" s="75" t="s">
        <v>563</v>
      </c>
    </row>
    <row r="625" spans="2:10" x14ac:dyDescent="0.2">
      <c r="B625" s="73" t="s">
        <v>1774</v>
      </c>
      <c r="C625" s="73" t="s">
        <v>2582</v>
      </c>
      <c r="D625" s="74"/>
      <c r="E625" s="74"/>
      <c r="F625" s="74"/>
      <c r="G625" s="74"/>
      <c r="H625" s="74"/>
      <c r="I625" s="74"/>
      <c r="J625" s="75" t="s">
        <v>563</v>
      </c>
    </row>
    <row r="626" spans="2:10" x14ac:dyDescent="0.2">
      <c r="B626" s="73" t="s">
        <v>1775</v>
      </c>
      <c r="C626" s="73" t="s">
        <v>2583</v>
      </c>
      <c r="D626" s="74"/>
      <c r="E626" s="74"/>
      <c r="F626" s="74"/>
      <c r="G626" s="74"/>
      <c r="H626" s="74"/>
      <c r="I626" s="74"/>
      <c r="J626" s="75" t="s">
        <v>563</v>
      </c>
    </row>
    <row r="627" spans="2:10" x14ac:dyDescent="0.2">
      <c r="B627" s="73" t="s">
        <v>1776</v>
      </c>
      <c r="C627" s="73" t="s">
        <v>2584</v>
      </c>
      <c r="D627" s="74"/>
      <c r="E627" s="74"/>
      <c r="F627" s="74"/>
      <c r="G627" s="74"/>
      <c r="H627" s="74"/>
      <c r="I627" s="74"/>
      <c r="J627" s="75" t="s">
        <v>563</v>
      </c>
    </row>
    <row r="628" spans="2:10" x14ac:dyDescent="0.2">
      <c r="B628" s="73" t="s">
        <v>1777</v>
      </c>
      <c r="C628" s="73" t="s">
        <v>2585</v>
      </c>
      <c r="D628" s="74"/>
      <c r="E628" s="74"/>
      <c r="F628" s="74"/>
      <c r="G628" s="74"/>
      <c r="H628" s="74"/>
      <c r="I628" s="74"/>
      <c r="J628" s="75" t="s">
        <v>563</v>
      </c>
    </row>
    <row r="629" spans="2:10" x14ac:dyDescent="0.2">
      <c r="B629" s="73" t="s">
        <v>1778</v>
      </c>
      <c r="C629" s="73" t="s">
        <v>2586</v>
      </c>
      <c r="D629" s="74"/>
      <c r="E629" s="74"/>
      <c r="F629" s="74"/>
      <c r="G629" s="74"/>
      <c r="H629" s="74"/>
      <c r="I629" s="74"/>
      <c r="J629" s="75" t="s">
        <v>563</v>
      </c>
    </row>
    <row r="630" spans="2:10" x14ac:dyDescent="0.2">
      <c r="B630" s="73" t="s">
        <v>1779</v>
      </c>
      <c r="C630" s="73" t="s">
        <v>2587</v>
      </c>
      <c r="D630" s="74"/>
      <c r="E630" s="74"/>
      <c r="F630" s="74"/>
      <c r="G630" s="74"/>
      <c r="H630" s="74"/>
      <c r="I630" s="74"/>
      <c r="J630" s="75" t="s">
        <v>563</v>
      </c>
    </row>
    <row r="631" spans="2:10" x14ac:dyDescent="0.2">
      <c r="B631" s="73" t="s">
        <v>1780</v>
      </c>
      <c r="C631" s="73" t="s">
        <v>2588</v>
      </c>
      <c r="D631" s="74"/>
      <c r="E631" s="74"/>
      <c r="F631" s="74"/>
      <c r="G631" s="74"/>
      <c r="H631" s="74"/>
      <c r="I631" s="74"/>
      <c r="J631" s="75" t="s">
        <v>563</v>
      </c>
    </row>
    <row r="632" spans="2:10" x14ac:dyDescent="0.2">
      <c r="B632" s="73" t="s">
        <v>1781</v>
      </c>
      <c r="C632" s="73" t="s">
        <v>2589</v>
      </c>
      <c r="D632" s="74"/>
      <c r="E632" s="74"/>
      <c r="F632" s="74"/>
      <c r="G632" s="74"/>
      <c r="H632" s="74"/>
      <c r="I632" s="74"/>
      <c r="J632" s="75" t="s">
        <v>563</v>
      </c>
    </row>
    <row r="633" spans="2:10" x14ac:dyDescent="0.2">
      <c r="B633" s="73" t="s">
        <v>1782</v>
      </c>
      <c r="C633" s="73" t="s">
        <v>2590</v>
      </c>
      <c r="D633" s="74"/>
      <c r="E633" s="74"/>
      <c r="F633" s="74"/>
      <c r="G633" s="74"/>
      <c r="H633" s="74"/>
      <c r="I633" s="74"/>
      <c r="J633" s="75" t="s">
        <v>563</v>
      </c>
    </row>
    <row r="634" spans="2:10" x14ac:dyDescent="0.2">
      <c r="B634" s="73" t="s">
        <v>1783</v>
      </c>
      <c r="C634" s="73" t="s">
        <v>2591</v>
      </c>
      <c r="D634" s="74"/>
      <c r="E634" s="74"/>
      <c r="F634" s="74"/>
      <c r="G634" s="74"/>
      <c r="H634" s="74"/>
      <c r="I634" s="74"/>
      <c r="J634" s="75" t="s">
        <v>563</v>
      </c>
    </row>
    <row r="635" spans="2:10" x14ac:dyDescent="0.2">
      <c r="B635" s="73" t="s">
        <v>1784</v>
      </c>
      <c r="C635" s="73" t="s">
        <v>2592</v>
      </c>
      <c r="D635" s="74"/>
      <c r="E635" s="74"/>
      <c r="F635" s="74"/>
      <c r="G635" s="74"/>
      <c r="H635" s="74"/>
      <c r="I635" s="74"/>
      <c r="J635" s="75" t="s">
        <v>563</v>
      </c>
    </row>
    <row r="636" spans="2:10" x14ac:dyDescent="0.2">
      <c r="B636" s="73" t="s">
        <v>1785</v>
      </c>
      <c r="C636" s="73" t="s">
        <v>2593</v>
      </c>
      <c r="D636" s="74"/>
      <c r="E636" s="74"/>
      <c r="F636" s="74"/>
      <c r="G636" s="74"/>
      <c r="H636" s="74"/>
      <c r="I636" s="74"/>
      <c r="J636" s="75" t="s">
        <v>563</v>
      </c>
    </row>
    <row r="637" spans="2:10" x14ac:dyDescent="0.2">
      <c r="B637" s="73" t="s">
        <v>1786</v>
      </c>
      <c r="C637" s="73" t="s">
        <v>2594</v>
      </c>
      <c r="D637" s="74"/>
      <c r="E637" s="74"/>
      <c r="F637" s="74"/>
      <c r="G637" s="74"/>
      <c r="H637" s="74"/>
      <c r="I637" s="74"/>
      <c r="J637" s="75" t="s">
        <v>563</v>
      </c>
    </row>
    <row r="638" spans="2:10" x14ac:dyDescent="0.2">
      <c r="B638" s="73" t="s">
        <v>1787</v>
      </c>
      <c r="C638" s="73" t="s">
        <v>2595</v>
      </c>
      <c r="D638" s="74"/>
      <c r="E638" s="74"/>
      <c r="F638" s="74"/>
      <c r="G638" s="74"/>
      <c r="H638" s="74"/>
      <c r="I638" s="74"/>
      <c r="J638" s="75" t="s">
        <v>563</v>
      </c>
    </row>
    <row r="639" spans="2:10" x14ac:dyDescent="0.2">
      <c r="B639" s="73" t="s">
        <v>1788</v>
      </c>
      <c r="C639" s="73" t="s">
        <v>2596</v>
      </c>
      <c r="D639" s="74"/>
      <c r="E639" s="74"/>
      <c r="F639" s="74"/>
      <c r="G639" s="74"/>
      <c r="H639" s="74"/>
      <c r="I639" s="74"/>
      <c r="J639" s="75" t="s">
        <v>563</v>
      </c>
    </row>
    <row r="640" spans="2:10" x14ac:dyDescent="0.2">
      <c r="B640" s="73" t="s">
        <v>1789</v>
      </c>
      <c r="C640" s="73" t="s">
        <v>2597</v>
      </c>
      <c r="D640" s="74"/>
      <c r="E640" s="74"/>
      <c r="F640" s="74"/>
      <c r="G640" s="74"/>
      <c r="H640" s="74"/>
      <c r="I640" s="74"/>
      <c r="J640" s="75" t="s">
        <v>563</v>
      </c>
    </row>
    <row r="641" spans="2:10" x14ac:dyDescent="0.2">
      <c r="B641" s="73" t="s">
        <v>1790</v>
      </c>
      <c r="C641" s="73" t="s">
        <v>2598</v>
      </c>
      <c r="D641" s="74"/>
      <c r="E641" s="74"/>
      <c r="F641" s="74"/>
      <c r="G641" s="74"/>
      <c r="H641" s="74"/>
      <c r="I641" s="74"/>
      <c r="J641" s="75" t="s">
        <v>563</v>
      </c>
    </row>
    <row r="642" spans="2:10" x14ac:dyDescent="0.2">
      <c r="B642" s="73" t="s">
        <v>1791</v>
      </c>
      <c r="C642" s="73" t="s">
        <v>2599</v>
      </c>
      <c r="D642" s="74"/>
      <c r="E642" s="74"/>
      <c r="F642" s="74"/>
      <c r="G642" s="74"/>
      <c r="H642" s="74"/>
      <c r="I642" s="74"/>
      <c r="J642" s="75" t="s">
        <v>563</v>
      </c>
    </row>
    <row r="643" spans="2:10" x14ac:dyDescent="0.2">
      <c r="B643" s="73" t="s">
        <v>1792</v>
      </c>
      <c r="C643" s="73" t="s">
        <v>2600</v>
      </c>
      <c r="D643" s="74"/>
      <c r="E643" s="74"/>
      <c r="F643" s="74"/>
      <c r="G643" s="74"/>
      <c r="H643" s="74"/>
      <c r="I643" s="74"/>
      <c r="J643" s="75" t="s">
        <v>563</v>
      </c>
    </row>
    <row r="644" spans="2:10" x14ac:dyDescent="0.2">
      <c r="B644" s="73" t="s">
        <v>1793</v>
      </c>
      <c r="C644" s="73" t="s">
        <v>2601</v>
      </c>
      <c r="D644" s="74"/>
      <c r="E644" s="74"/>
      <c r="F644" s="74"/>
      <c r="G644" s="74"/>
      <c r="H644" s="74"/>
      <c r="I644" s="74"/>
      <c r="J644" s="75" t="s">
        <v>563</v>
      </c>
    </row>
    <row r="645" spans="2:10" x14ac:dyDescent="0.2">
      <c r="B645" s="73" t="s">
        <v>1794</v>
      </c>
      <c r="C645" s="73" t="s">
        <v>2602</v>
      </c>
      <c r="D645" s="74"/>
      <c r="E645" s="74"/>
      <c r="F645" s="74"/>
      <c r="G645" s="74"/>
      <c r="H645" s="74"/>
      <c r="I645" s="74"/>
      <c r="J645" s="75" t="s">
        <v>563</v>
      </c>
    </row>
    <row r="646" spans="2:10" x14ac:dyDescent="0.2">
      <c r="B646" s="73" t="s">
        <v>1795</v>
      </c>
      <c r="C646" s="73" t="s">
        <v>2603</v>
      </c>
      <c r="D646" s="74"/>
      <c r="E646" s="74"/>
      <c r="F646" s="74"/>
      <c r="G646" s="74"/>
      <c r="H646" s="74"/>
      <c r="I646" s="74"/>
      <c r="J646" s="75" t="s">
        <v>563</v>
      </c>
    </row>
    <row r="647" spans="2:10" x14ac:dyDescent="0.2">
      <c r="B647" s="73" t="s">
        <v>1796</v>
      </c>
      <c r="C647" s="73" t="s">
        <v>2604</v>
      </c>
      <c r="D647" s="74"/>
      <c r="E647" s="74"/>
      <c r="F647" s="74"/>
      <c r="G647" s="74"/>
      <c r="H647" s="74"/>
      <c r="I647" s="74"/>
      <c r="J647" s="75" t="s">
        <v>563</v>
      </c>
    </row>
    <row r="648" spans="2:10" x14ac:dyDescent="0.2">
      <c r="B648" s="73" t="s">
        <v>1797</v>
      </c>
      <c r="C648" s="73" t="s">
        <v>2605</v>
      </c>
      <c r="D648" s="74"/>
      <c r="E648" s="74"/>
      <c r="F648" s="74"/>
      <c r="G648" s="74"/>
      <c r="H648" s="74"/>
      <c r="I648" s="74"/>
      <c r="J648" s="75" t="s">
        <v>563</v>
      </c>
    </row>
    <row r="649" spans="2:10" x14ac:dyDescent="0.2">
      <c r="B649" s="73" t="s">
        <v>1798</v>
      </c>
      <c r="C649" s="73" t="s">
        <v>2606</v>
      </c>
      <c r="D649" s="74"/>
      <c r="E649" s="74"/>
      <c r="F649" s="74"/>
      <c r="G649" s="74"/>
      <c r="H649" s="74"/>
      <c r="I649" s="74"/>
      <c r="J649" s="75" t="s">
        <v>563</v>
      </c>
    </row>
    <row r="650" spans="2:10" x14ac:dyDescent="0.2">
      <c r="B650" s="73" t="s">
        <v>1799</v>
      </c>
      <c r="C650" s="73" t="s">
        <v>2607</v>
      </c>
      <c r="D650" s="74"/>
      <c r="E650" s="74"/>
      <c r="F650" s="74"/>
      <c r="G650" s="74"/>
      <c r="H650" s="74"/>
      <c r="I650" s="74"/>
      <c r="J650" s="75" t="s">
        <v>563</v>
      </c>
    </row>
    <row r="651" spans="2:10" x14ac:dyDescent="0.2">
      <c r="B651" s="73" t="s">
        <v>1800</v>
      </c>
      <c r="C651" s="73" t="s">
        <v>2608</v>
      </c>
      <c r="D651" s="74"/>
      <c r="E651" s="74"/>
      <c r="F651" s="74"/>
      <c r="G651" s="74"/>
      <c r="H651" s="74"/>
      <c r="I651" s="74"/>
      <c r="J651" s="75" t="s">
        <v>563</v>
      </c>
    </row>
    <row r="652" spans="2:10" x14ac:dyDescent="0.2">
      <c r="B652" s="73" t="s">
        <v>1801</v>
      </c>
      <c r="C652" s="73" t="s">
        <v>2609</v>
      </c>
      <c r="D652" s="74"/>
      <c r="E652" s="74"/>
      <c r="F652" s="74"/>
      <c r="G652" s="74"/>
      <c r="H652" s="74"/>
      <c r="I652" s="74"/>
      <c r="J652" s="75" t="s">
        <v>563</v>
      </c>
    </row>
    <row r="653" spans="2:10" x14ac:dyDescent="0.2">
      <c r="B653" s="73" t="s">
        <v>1802</v>
      </c>
      <c r="C653" s="73" t="s">
        <v>2610</v>
      </c>
      <c r="D653" s="74"/>
      <c r="E653" s="74"/>
      <c r="F653" s="74"/>
      <c r="G653" s="74"/>
      <c r="H653" s="74"/>
      <c r="I653" s="74"/>
      <c r="J653" s="75" t="s">
        <v>563</v>
      </c>
    </row>
    <row r="654" spans="2:10" x14ac:dyDescent="0.2">
      <c r="B654" s="73" t="s">
        <v>1803</v>
      </c>
      <c r="C654" s="73" t="s">
        <v>2611</v>
      </c>
      <c r="D654" s="74"/>
      <c r="E654" s="74"/>
      <c r="F654" s="74"/>
      <c r="G654" s="74"/>
      <c r="H654" s="74"/>
      <c r="I654" s="74"/>
      <c r="J654" s="75" t="s">
        <v>563</v>
      </c>
    </row>
    <row r="655" spans="2:10" x14ac:dyDescent="0.2">
      <c r="B655" s="73" t="s">
        <v>1804</v>
      </c>
      <c r="C655" s="73" t="s">
        <v>2612</v>
      </c>
      <c r="D655" s="74"/>
      <c r="E655" s="74"/>
      <c r="F655" s="74"/>
      <c r="G655" s="74"/>
      <c r="H655" s="74"/>
      <c r="I655" s="74"/>
      <c r="J655" s="75" t="s">
        <v>563</v>
      </c>
    </row>
    <row r="656" spans="2:10" x14ac:dyDescent="0.2">
      <c r="B656" s="73" t="s">
        <v>1805</v>
      </c>
      <c r="C656" s="73" t="s">
        <v>2613</v>
      </c>
      <c r="D656" s="74"/>
      <c r="E656" s="74"/>
      <c r="F656" s="74"/>
      <c r="G656" s="74"/>
      <c r="H656" s="74"/>
      <c r="I656" s="74"/>
      <c r="J656" s="75" t="s">
        <v>563</v>
      </c>
    </row>
    <row r="657" spans="2:10" x14ac:dyDescent="0.2">
      <c r="B657" s="73" t="s">
        <v>1806</v>
      </c>
      <c r="C657" s="73" t="s">
        <v>2614</v>
      </c>
      <c r="D657" s="74"/>
      <c r="E657" s="74"/>
      <c r="F657" s="74"/>
      <c r="G657" s="74"/>
      <c r="H657" s="74"/>
      <c r="I657" s="74"/>
      <c r="J657" s="75" t="s">
        <v>563</v>
      </c>
    </row>
    <row r="658" spans="2:10" x14ac:dyDescent="0.2">
      <c r="B658" s="73" t="s">
        <v>1807</v>
      </c>
      <c r="C658" s="73" t="s">
        <v>2615</v>
      </c>
      <c r="D658" s="74"/>
      <c r="E658" s="74"/>
      <c r="F658" s="74"/>
      <c r="G658" s="74"/>
      <c r="H658" s="74"/>
      <c r="I658" s="74"/>
      <c r="J658" s="75" t="s">
        <v>563</v>
      </c>
    </row>
    <row r="659" spans="2:10" x14ac:dyDescent="0.2">
      <c r="B659" s="73" t="s">
        <v>1808</v>
      </c>
      <c r="C659" s="73" t="s">
        <v>2616</v>
      </c>
      <c r="D659" s="74"/>
      <c r="E659" s="74"/>
      <c r="F659" s="74"/>
      <c r="G659" s="74"/>
      <c r="H659" s="74"/>
      <c r="I659" s="74"/>
      <c r="J659" s="75" t="s">
        <v>563</v>
      </c>
    </row>
    <row r="660" spans="2:10" x14ac:dyDescent="0.2">
      <c r="B660" s="73" t="s">
        <v>1809</v>
      </c>
      <c r="C660" s="73" t="s">
        <v>2617</v>
      </c>
      <c r="D660" s="74"/>
      <c r="E660" s="74"/>
      <c r="F660" s="74"/>
      <c r="G660" s="74"/>
      <c r="H660" s="74"/>
      <c r="I660" s="74"/>
      <c r="J660" s="75" t="s">
        <v>563</v>
      </c>
    </row>
    <row r="661" spans="2:10" x14ac:dyDescent="0.2">
      <c r="B661" s="73" t="s">
        <v>1810</v>
      </c>
      <c r="C661" s="73" t="s">
        <v>2618</v>
      </c>
      <c r="D661" s="74"/>
      <c r="E661" s="74"/>
      <c r="F661" s="74"/>
      <c r="G661" s="74"/>
      <c r="H661" s="74"/>
      <c r="I661" s="74"/>
      <c r="J661" s="75" t="s">
        <v>563</v>
      </c>
    </row>
    <row r="662" spans="2:10" x14ac:dyDescent="0.2">
      <c r="B662" s="73" t="s">
        <v>1811</v>
      </c>
      <c r="C662" s="73" t="s">
        <v>2619</v>
      </c>
      <c r="D662" s="74"/>
      <c r="E662" s="74"/>
      <c r="F662" s="74"/>
      <c r="G662" s="74"/>
      <c r="H662" s="74"/>
      <c r="I662" s="74"/>
      <c r="J662" s="75" t="s">
        <v>563</v>
      </c>
    </row>
    <row r="663" spans="2:10" x14ac:dyDescent="0.2">
      <c r="B663" s="73" t="s">
        <v>1812</v>
      </c>
      <c r="C663" s="73" t="s">
        <v>2620</v>
      </c>
      <c r="D663" s="74"/>
      <c r="E663" s="74"/>
      <c r="F663" s="74"/>
      <c r="G663" s="74"/>
      <c r="H663" s="74"/>
      <c r="I663" s="74"/>
      <c r="J663" s="75" t="s">
        <v>563</v>
      </c>
    </row>
    <row r="664" spans="2:10" x14ac:dyDescent="0.2">
      <c r="B664" s="73" t="s">
        <v>1813</v>
      </c>
      <c r="C664" s="73" t="s">
        <v>2621</v>
      </c>
      <c r="D664" s="74"/>
      <c r="E664" s="74"/>
      <c r="F664" s="74"/>
      <c r="G664" s="74"/>
      <c r="H664" s="74"/>
      <c r="I664" s="74"/>
      <c r="J664" s="75" t="s">
        <v>563</v>
      </c>
    </row>
    <row r="665" spans="2:10" x14ac:dyDescent="0.2">
      <c r="B665" s="73" t="s">
        <v>1814</v>
      </c>
      <c r="C665" s="73" t="s">
        <v>2622</v>
      </c>
      <c r="D665" s="74"/>
      <c r="E665" s="74"/>
      <c r="F665" s="74"/>
      <c r="G665" s="74"/>
      <c r="H665" s="74"/>
      <c r="I665" s="74"/>
      <c r="J665" s="75" t="s">
        <v>563</v>
      </c>
    </row>
    <row r="666" spans="2:10" x14ac:dyDescent="0.2">
      <c r="B666" s="73" t="s">
        <v>1815</v>
      </c>
      <c r="C666" s="73" t="s">
        <v>2623</v>
      </c>
      <c r="D666" s="74"/>
      <c r="E666" s="74"/>
      <c r="F666" s="74"/>
      <c r="G666" s="74"/>
      <c r="H666" s="74"/>
      <c r="I666" s="74"/>
      <c r="J666" s="75" t="s">
        <v>563</v>
      </c>
    </row>
    <row r="667" spans="2:10" x14ac:dyDescent="0.2">
      <c r="B667" s="73" t="s">
        <v>1816</v>
      </c>
      <c r="C667" s="73" t="s">
        <v>2624</v>
      </c>
      <c r="D667" s="74"/>
      <c r="E667" s="74"/>
      <c r="F667" s="74"/>
      <c r="G667" s="74"/>
      <c r="H667" s="74"/>
      <c r="I667" s="74"/>
      <c r="J667" s="75" t="s">
        <v>563</v>
      </c>
    </row>
    <row r="668" spans="2:10" x14ac:dyDescent="0.2">
      <c r="B668" s="73" t="s">
        <v>1817</v>
      </c>
      <c r="C668" s="73" t="s">
        <v>2625</v>
      </c>
      <c r="D668" s="74"/>
      <c r="E668" s="74"/>
      <c r="F668" s="74"/>
      <c r="G668" s="74"/>
      <c r="H668" s="74"/>
      <c r="I668" s="74"/>
      <c r="J668" s="75" t="s">
        <v>563</v>
      </c>
    </row>
    <row r="669" spans="2:10" x14ac:dyDescent="0.2">
      <c r="B669" s="73" t="s">
        <v>1818</v>
      </c>
      <c r="C669" s="73" t="s">
        <v>2626</v>
      </c>
      <c r="D669" s="74"/>
      <c r="E669" s="74"/>
      <c r="F669" s="74"/>
      <c r="G669" s="74"/>
      <c r="H669" s="74"/>
      <c r="I669" s="74"/>
      <c r="J669" s="75" t="s">
        <v>563</v>
      </c>
    </row>
    <row r="670" spans="2:10" x14ac:dyDescent="0.2">
      <c r="B670" s="73" t="s">
        <v>1819</v>
      </c>
      <c r="C670" s="73" t="s">
        <v>2627</v>
      </c>
      <c r="D670" s="74"/>
      <c r="E670" s="74"/>
      <c r="F670" s="74"/>
      <c r="G670" s="74"/>
      <c r="H670" s="74"/>
      <c r="I670" s="74"/>
      <c r="J670" s="75" t="s">
        <v>563</v>
      </c>
    </row>
    <row r="671" spans="2:10" x14ac:dyDescent="0.2">
      <c r="B671" s="73" t="s">
        <v>1820</v>
      </c>
      <c r="C671" s="73" t="s">
        <v>2628</v>
      </c>
      <c r="D671" s="74"/>
      <c r="E671" s="74"/>
      <c r="F671" s="74"/>
      <c r="G671" s="74"/>
      <c r="H671" s="74"/>
      <c r="I671" s="74"/>
      <c r="J671" s="75" t="s">
        <v>563</v>
      </c>
    </row>
    <row r="672" spans="2:10" x14ac:dyDescent="0.2">
      <c r="B672" s="73" t="s">
        <v>1821</v>
      </c>
      <c r="C672" s="73" t="s">
        <v>2629</v>
      </c>
      <c r="D672" s="74"/>
      <c r="E672" s="74"/>
      <c r="F672" s="74"/>
      <c r="G672" s="74"/>
      <c r="H672" s="74"/>
      <c r="I672" s="74"/>
      <c r="J672" s="75" t="s">
        <v>563</v>
      </c>
    </row>
    <row r="673" spans="2:10" x14ac:dyDescent="0.2">
      <c r="B673" s="73" t="s">
        <v>1822</v>
      </c>
      <c r="C673" s="73" t="s">
        <v>2630</v>
      </c>
      <c r="D673" s="74"/>
      <c r="E673" s="74"/>
      <c r="F673" s="74"/>
      <c r="G673" s="74"/>
      <c r="H673" s="74"/>
      <c r="I673" s="74"/>
      <c r="J673" s="75" t="s">
        <v>2630</v>
      </c>
    </row>
    <row r="674" spans="2:10" x14ac:dyDescent="0.2">
      <c r="B674" s="73" t="s">
        <v>1823</v>
      </c>
      <c r="C674" s="73" t="s">
        <v>2631</v>
      </c>
      <c r="D674" s="74"/>
      <c r="E674" s="74"/>
      <c r="F674" s="74"/>
      <c r="G674" s="74"/>
      <c r="H674" s="74"/>
      <c r="I674" s="74"/>
      <c r="J674" s="75" t="s">
        <v>2630</v>
      </c>
    </row>
    <row r="675" spans="2:10" x14ac:dyDescent="0.2">
      <c r="B675" s="73" t="s">
        <v>1824</v>
      </c>
      <c r="C675" s="73" t="s">
        <v>2632</v>
      </c>
      <c r="D675" s="74"/>
      <c r="E675" s="74"/>
      <c r="F675" s="74"/>
      <c r="G675" s="74"/>
      <c r="H675" s="74"/>
      <c r="I675" s="74"/>
      <c r="J675" s="75" t="s">
        <v>2630</v>
      </c>
    </row>
    <row r="676" spans="2:10" x14ac:dyDescent="0.2">
      <c r="B676" s="73" t="s">
        <v>1825</v>
      </c>
      <c r="C676" s="73" t="s">
        <v>2633</v>
      </c>
      <c r="D676" s="74"/>
      <c r="E676" s="74"/>
      <c r="F676" s="74"/>
      <c r="G676" s="74"/>
      <c r="H676" s="74"/>
      <c r="I676" s="74"/>
      <c r="J676" s="75" t="s">
        <v>2630</v>
      </c>
    </row>
    <row r="677" spans="2:10" x14ac:dyDescent="0.2">
      <c r="B677" s="73" t="s">
        <v>1826</v>
      </c>
      <c r="C677" s="73" t="s">
        <v>2634</v>
      </c>
      <c r="D677" s="74"/>
      <c r="E677" s="74"/>
      <c r="F677" s="74"/>
      <c r="G677" s="74"/>
      <c r="H677" s="74"/>
      <c r="I677" s="74"/>
      <c r="J677" s="75" t="s">
        <v>2630</v>
      </c>
    </row>
    <row r="678" spans="2:10" x14ac:dyDescent="0.2">
      <c r="B678" s="73" t="s">
        <v>1827</v>
      </c>
      <c r="C678" s="73" t="s">
        <v>2635</v>
      </c>
      <c r="D678" s="74"/>
      <c r="E678" s="74"/>
      <c r="F678" s="74"/>
      <c r="G678" s="74"/>
      <c r="H678" s="74"/>
      <c r="I678" s="74"/>
      <c r="J678" s="75" t="s">
        <v>585</v>
      </c>
    </row>
    <row r="679" spans="2:10" x14ac:dyDescent="0.2">
      <c r="B679" s="73" t="s">
        <v>1828</v>
      </c>
      <c r="C679" s="73" t="s">
        <v>2636</v>
      </c>
      <c r="D679" s="74"/>
      <c r="E679" s="74"/>
      <c r="F679" s="74"/>
      <c r="G679" s="74"/>
      <c r="H679" s="74"/>
      <c r="I679" s="74"/>
      <c r="J679" s="75" t="s">
        <v>585</v>
      </c>
    </row>
    <row r="680" spans="2:10" x14ac:dyDescent="0.2">
      <c r="B680" s="73" t="s">
        <v>1829</v>
      </c>
      <c r="C680" s="73" t="s">
        <v>2637</v>
      </c>
      <c r="D680" s="74"/>
      <c r="E680" s="74"/>
      <c r="F680" s="74"/>
      <c r="G680" s="74"/>
      <c r="H680" s="74"/>
      <c r="I680" s="74"/>
      <c r="J680" s="75" t="s">
        <v>585</v>
      </c>
    </row>
    <row r="681" spans="2:10" x14ac:dyDescent="0.2">
      <c r="B681" s="73" t="s">
        <v>1830</v>
      </c>
      <c r="C681" s="73" t="s">
        <v>2638</v>
      </c>
      <c r="D681" s="74"/>
      <c r="E681" s="74"/>
      <c r="F681" s="74"/>
      <c r="G681" s="74"/>
      <c r="H681" s="74"/>
      <c r="I681" s="74"/>
      <c r="J681" s="75" t="s">
        <v>585</v>
      </c>
    </row>
    <row r="682" spans="2:10" x14ac:dyDescent="0.2">
      <c r="B682" s="73" t="s">
        <v>1831</v>
      </c>
      <c r="C682" s="73" t="s">
        <v>2639</v>
      </c>
      <c r="D682" s="74"/>
      <c r="E682" s="74"/>
      <c r="F682" s="74"/>
      <c r="G682" s="74"/>
      <c r="H682" s="74"/>
      <c r="I682" s="74"/>
      <c r="J682" s="75" t="s">
        <v>585</v>
      </c>
    </row>
    <row r="683" spans="2:10" x14ac:dyDescent="0.2">
      <c r="B683" s="73" t="s">
        <v>1832</v>
      </c>
      <c r="C683" s="73" t="s">
        <v>2640</v>
      </c>
      <c r="D683" s="74"/>
      <c r="E683" s="74"/>
      <c r="F683" s="74"/>
      <c r="G683" s="74"/>
      <c r="H683" s="74"/>
      <c r="I683" s="74"/>
      <c r="J683" s="75" t="s">
        <v>585</v>
      </c>
    </row>
    <row r="684" spans="2:10" x14ac:dyDescent="0.2">
      <c r="B684" s="73" t="s">
        <v>1833</v>
      </c>
      <c r="C684" s="73" t="s">
        <v>2641</v>
      </c>
      <c r="D684" s="74"/>
      <c r="E684" s="74"/>
      <c r="F684" s="74"/>
      <c r="G684" s="74"/>
      <c r="H684" s="74"/>
      <c r="I684" s="74"/>
      <c r="J684" s="75" t="s">
        <v>585</v>
      </c>
    </row>
    <row r="685" spans="2:10" x14ac:dyDescent="0.2">
      <c r="B685" s="73" t="s">
        <v>1834</v>
      </c>
      <c r="C685" s="73" t="s">
        <v>2642</v>
      </c>
      <c r="D685" s="74"/>
      <c r="E685" s="74"/>
      <c r="F685" s="74"/>
      <c r="G685" s="74"/>
      <c r="H685" s="74"/>
      <c r="I685" s="74"/>
      <c r="J685" s="75" t="s">
        <v>585</v>
      </c>
    </row>
    <row r="686" spans="2:10" x14ac:dyDescent="0.2">
      <c r="B686" s="73" t="s">
        <v>1835</v>
      </c>
      <c r="C686" s="73" t="s">
        <v>2643</v>
      </c>
      <c r="D686" s="74"/>
      <c r="E686" s="74"/>
      <c r="F686" s="74"/>
      <c r="G686" s="74"/>
      <c r="H686" s="74"/>
      <c r="I686" s="74"/>
      <c r="J686" s="75" t="s">
        <v>585</v>
      </c>
    </row>
    <row r="687" spans="2:10" x14ac:dyDescent="0.2">
      <c r="B687" s="73" t="s">
        <v>1836</v>
      </c>
      <c r="C687" s="73" t="s">
        <v>2644</v>
      </c>
      <c r="D687" s="74"/>
      <c r="E687" s="74"/>
      <c r="F687" s="74"/>
      <c r="G687" s="74"/>
      <c r="H687" s="74"/>
      <c r="I687" s="74"/>
      <c r="J687" s="75" t="s">
        <v>585</v>
      </c>
    </row>
    <row r="688" spans="2:10" x14ac:dyDescent="0.2">
      <c r="B688" s="73" t="s">
        <v>1837</v>
      </c>
      <c r="C688" s="73" t="s">
        <v>2645</v>
      </c>
      <c r="D688" s="74"/>
      <c r="E688" s="74"/>
      <c r="F688" s="74"/>
      <c r="G688" s="74"/>
      <c r="H688" s="74"/>
      <c r="I688" s="74"/>
      <c r="J688" s="75" t="s">
        <v>585</v>
      </c>
    </row>
    <row r="689" spans="2:10" x14ac:dyDescent="0.2">
      <c r="B689" s="73" t="s">
        <v>1838</v>
      </c>
      <c r="C689" s="73" t="s">
        <v>2646</v>
      </c>
      <c r="D689" s="74"/>
      <c r="E689" s="74"/>
      <c r="F689" s="74"/>
      <c r="G689" s="74"/>
      <c r="H689" s="74"/>
      <c r="I689" s="74"/>
      <c r="J689" s="75" t="s">
        <v>585</v>
      </c>
    </row>
    <row r="690" spans="2:10" x14ac:dyDescent="0.2">
      <c r="B690" s="73" t="s">
        <v>1839</v>
      </c>
      <c r="C690" s="73" t="s">
        <v>2647</v>
      </c>
      <c r="D690" s="74"/>
      <c r="E690" s="74"/>
      <c r="F690" s="74"/>
      <c r="G690" s="74"/>
      <c r="H690" s="74"/>
      <c r="I690" s="74"/>
      <c r="J690" s="75" t="s">
        <v>585</v>
      </c>
    </row>
    <row r="691" spans="2:10" x14ac:dyDescent="0.2">
      <c r="B691" s="73" t="s">
        <v>1840</v>
      </c>
      <c r="C691" s="73" t="s">
        <v>2648</v>
      </c>
      <c r="D691" s="74"/>
      <c r="E691" s="74"/>
      <c r="F691" s="74"/>
      <c r="G691" s="74"/>
      <c r="H691" s="74"/>
      <c r="I691" s="74"/>
      <c r="J691" s="75" t="s">
        <v>585</v>
      </c>
    </row>
    <row r="692" spans="2:10" x14ac:dyDescent="0.2">
      <c r="B692" s="73" t="s">
        <v>1841</v>
      </c>
      <c r="C692" s="73" t="s">
        <v>2649</v>
      </c>
      <c r="D692" s="74"/>
      <c r="E692" s="74"/>
      <c r="F692" s="74"/>
      <c r="G692" s="74"/>
      <c r="H692" s="74"/>
      <c r="I692" s="74"/>
      <c r="J692" s="75" t="s">
        <v>585</v>
      </c>
    </row>
    <row r="693" spans="2:10" x14ac:dyDescent="0.2">
      <c r="B693" s="73" t="s">
        <v>1842</v>
      </c>
      <c r="C693" s="73" t="s">
        <v>2650</v>
      </c>
      <c r="D693" s="74"/>
      <c r="E693" s="74"/>
      <c r="F693" s="74"/>
      <c r="G693" s="74"/>
      <c r="H693" s="74"/>
      <c r="I693" s="74"/>
      <c r="J693" s="75" t="s">
        <v>585</v>
      </c>
    </row>
    <row r="694" spans="2:10" x14ac:dyDescent="0.2">
      <c r="B694" s="73" t="s">
        <v>1843</v>
      </c>
      <c r="C694" s="73" t="s">
        <v>2651</v>
      </c>
      <c r="D694" s="74"/>
      <c r="E694" s="74"/>
      <c r="F694" s="74"/>
      <c r="G694" s="74"/>
      <c r="H694" s="74"/>
      <c r="I694" s="74"/>
      <c r="J694" s="75" t="s">
        <v>585</v>
      </c>
    </row>
    <row r="695" spans="2:10" x14ac:dyDescent="0.2">
      <c r="B695" s="73" t="s">
        <v>1844</v>
      </c>
      <c r="C695" s="73" t="s">
        <v>2652</v>
      </c>
      <c r="D695" s="74"/>
      <c r="E695" s="74"/>
      <c r="F695" s="74"/>
      <c r="G695" s="74"/>
      <c r="H695" s="74"/>
      <c r="I695" s="74"/>
      <c r="J695" s="75" t="s">
        <v>585</v>
      </c>
    </row>
    <row r="696" spans="2:10" x14ac:dyDescent="0.2">
      <c r="B696" s="73" t="s">
        <v>1845</v>
      </c>
      <c r="C696" s="73" t="s">
        <v>2653</v>
      </c>
      <c r="D696" s="74"/>
      <c r="E696" s="74"/>
      <c r="F696" s="74"/>
      <c r="G696" s="74"/>
      <c r="H696" s="74"/>
      <c r="I696" s="74"/>
      <c r="J696" s="75" t="s">
        <v>585</v>
      </c>
    </row>
    <row r="697" spans="2:10" x14ac:dyDescent="0.2">
      <c r="B697" s="73" t="s">
        <v>1846</v>
      </c>
      <c r="C697" s="73" t="s">
        <v>2654</v>
      </c>
      <c r="D697" s="74"/>
      <c r="E697" s="74"/>
      <c r="F697" s="74"/>
      <c r="G697" s="74"/>
      <c r="H697" s="74"/>
      <c r="I697" s="74"/>
      <c r="J697" s="75" t="s">
        <v>585</v>
      </c>
    </row>
    <row r="698" spans="2:10" x14ac:dyDescent="0.2">
      <c r="B698" s="73" t="s">
        <v>1847</v>
      </c>
      <c r="C698" s="73" t="s">
        <v>2655</v>
      </c>
      <c r="D698" s="74"/>
      <c r="E698" s="74"/>
      <c r="F698" s="74"/>
      <c r="G698" s="74"/>
      <c r="H698" s="74"/>
      <c r="I698" s="74"/>
      <c r="J698" s="75" t="s">
        <v>585</v>
      </c>
    </row>
    <row r="699" spans="2:10" x14ac:dyDescent="0.2">
      <c r="B699" s="73" t="s">
        <v>1848</v>
      </c>
      <c r="C699" s="73" t="s">
        <v>2656</v>
      </c>
      <c r="D699" s="74"/>
      <c r="E699" s="74"/>
      <c r="F699" s="74"/>
      <c r="G699" s="74"/>
      <c r="H699" s="74"/>
      <c r="I699" s="74"/>
      <c r="J699" s="75" t="s">
        <v>585</v>
      </c>
    </row>
    <row r="700" spans="2:10" x14ac:dyDescent="0.2">
      <c r="B700" s="73" t="s">
        <v>1849</v>
      </c>
      <c r="C700" s="73" t="s">
        <v>2657</v>
      </c>
      <c r="D700" s="74"/>
      <c r="E700" s="74"/>
      <c r="F700" s="74"/>
      <c r="G700" s="74"/>
      <c r="H700" s="74"/>
      <c r="I700" s="74"/>
      <c r="J700" s="75" t="s">
        <v>585</v>
      </c>
    </row>
    <row r="701" spans="2:10" x14ac:dyDescent="0.2">
      <c r="B701" s="73" t="s">
        <v>1850</v>
      </c>
      <c r="C701" s="73" t="s">
        <v>2658</v>
      </c>
      <c r="D701" s="74"/>
      <c r="E701" s="74"/>
      <c r="F701" s="74"/>
      <c r="G701" s="74"/>
      <c r="H701" s="74"/>
      <c r="I701" s="74"/>
      <c r="J701" s="75" t="s">
        <v>585</v>
      </c>
    </row>
    <row r="702" spans="2:10" x14ac:dyDescent="0.2">
      <c r="B702" s="73" t="s">
        <v>1851</v>
      </c>
      <c r="C702" s="73" t="s">
        <v>2659</v>
      </c>
      <c r="D702" s="74"/>
      <c r="E702" s="74"/>
      <c r="F702" s="74"/>
      <c r="G702" s="74"/>
      <c r="H702" s="74"/>
      <c r="I702" s="74"/>
      <c r="J702" s="75" t="s">
        <v>585</v>
      </c>
    </row>
    <row r="703" spans="2:10" x14ac:dyDescent="0.2">
      <c r="B703" s="73" t="s">
        <v>1852</v>
      </c>
      <c r="C703" s="73" t="s">
        <v>2660</v>
      </c>
      <c r="D703" s="74"/>
      <c r="E703" s="74"/>
      <c r="F703" s="74"/>
      <c r="G703" s="74"/>
      <c r="H703" s="74"/>
      <c r="I703" s="74"/>
      <c r="J703" s="75" t="s">
        <v>585</v>
      </c>
    </row>
    <row r="704" spans="2:10" x14ac:dyDescent="0.2">
      <c r="B704" s="73" t="s">
        <v>1853</v>
      </c>
      <c r="C704" s="73" t="s">
        <v>2661</v>
      </c>
      <c r="D704" s="74"/>
      <c r="E704" s="74"/>
      <c r="F704" s="74"/>
      <c r="G704" s="74"/>
      <c r="H704" s="74"/>
      <c r="I704" s="74"/>
      <c r="J704" s="75" t="s">
        <v>585</v>
      </c>
    </row>
    <row r="705" spans="2:10" x14ac:dyDescent="0.2">
      <c r="B705" s="73" t="s">
        <v>1854</v>
      </c>
      <c r="C705" s="73" t="s">
        <v>2662</v>
      </c>
      <c r="D705" s="74"/>
      <c r="E705" s="74"/>
      <c r="F705" s="74"/>
      <c r="G705" s="74"/>
      <c r="H705" s="74"/>
      <c r="I705" s="74"/>
      <c r="J705" s="75" t="s">
        <v>585</v>
      </c>
    </row>
    <row r="706" spans="2:10" x14ac:dyDescent="0.2">
      <c r="B706" s="73" t="s">
        <v>1855</v>
      </c>
      <c r="C706" s="73" t="s">
        <v>2663</v>
      </c>
      <c r="D706" s="74"/>
      <c r="E706" s="74"/>
      <c r="F706" s="74"/>
      <c r="G706" s="74"/>
      <c r="H706" s="74"/>
      <c r="I706" s="74"/>
      <c r="J706" s="75" t="s">
        <v>585</v>
      </c>
    </row>
    <row r="707" spans="2:10" x14ac:dyDescent="0.2">
      <c r="B707" s="73" t="s">
        <v>1856</v>
      </c>
      <c r="C707" s="73" t="s">
        <v>2664</v>
      </c>
      <c r="D707" s="74"/>
      <c r="E707" s="74"/>
      <c r="F707" s="74"/>
      <c r="G707" s="74"/>
      <c r="H707" s="74"/>
      <c r="I707" s="74"/>
      <c r="J707" s="75" t="s">
        <v>585</v>
      </c>
    </row>
    <row r="708" spans="2:10" x14ac:dyDescent="0.2">
      <c r="B708" s="73" t="s">
        <v>1857</v>
      </c>
      <c r="C708" s="73" t="s">
        <v>2665</v>
      </c>
      <c r="D708" s="74"/>
      <c r="E708" s="74"/>
      <c r="F708" s="74"/>
      <c r="G708" s="74"/>
      <c r="H708" s="74"/>
      <c r="I708" s="74"/>
      <c r="J708" s="75" t="s">
        <v>585</v>
      </c>
    </row>
    <row r="709" spans="2:10" x14ac:dyDescent="0.2">
      <c r="B709" s="73" t="s">
        <v>1858</v>
      </c>
      <c r="C709" s="73" t="s">
        <v>2666</v>
      </c>
      <c r="D709" s="74"/>
      <c r="E709" s="74"/>
      <c r="F709" s="74"/>
      <c r="G709" s="74"/>
      <c r="H709" s="74"/>
      <c r="I709" s="74"/>
      <c r="J709" s="75" t="s">
        <v>585</v>
      </c>
    </row>
    <row r="710" spans="2:10" x14ac:dyDescent="0.2">
      <c r="B710" s="73" t="s">
        <v>1859</v>
      </c>
      <c r="C710" s="73" t="s">
        <v>2667</v>
      </c>
      <c r="D710" s="74"/>
      <c r="E710" s="74"/>
      <c r="F710" s="74"/>
      <c r="G710" s="74"/>
      <c r="H710" s="74"/>
      <c r="I710" s="74"/>
      <c r="J710" s="75" t="s">
        <v>585</v>
      </c>
    </row>
    <row r="711" spans="2:10" x14ac:dyDescent="0.2">
      <c r="B711" s="73" t="s">
        <v>1860</v>
      </c>
      <c r="C711" s="73" t="s">
        <v>2668</v>
      </c>
      <c r="D711" s="74"/>
      <c r="E711" s="74"/>
      <c r="F711" s="74"/>
      <c r="G711" s="74"/>
      <c r="H711" s="74"/>
      <c r="I711" s="74"/>
      <c r="J711" s="75" t="s">
        <v>585</v>
      </c>
    </row>
    <row r="712" spans="2:10" x14ac:dyDescent="0.2">
      <c r="B712" s="73" t="s">
        <v>1861</v>
      </c>
      <c r="C712" s="73" t="s">
        <v>2669</v>
      </c>
      <c r="D712" s="74"/>
      <c r="E712" s="74"/>
      <c r="F712" s="74"/>
      <c r="G712" s="74"/>
      <c r="H712" s="74"/>
      <c r="I712" s="74"/>
      <c r="J712" s="75" t="s">
        <v>585</v>
      </c>
    </row>
    <row r="713" spans="2:10" x14ac:dyDescent="0.2">
      <c r="B713" s="73" t="s">
        <v>1862</v>
      </c>
      <c r="C713" s="73" t="s">
        <v>2670</v>
      </c>
      <c r="D713" s="74"/>
      <c r="E713" s="74"/>
      <c r="F713" s="74"/>
      <c r="G713" s="74"/>
      <c r="H713" s="74"/>
      <c r="I713" s="74"/>
      <c r="J713" s="75" t="s">
        <v>585</v>
      </c>
    </row>
    <row r="714" spans="2:10" x14ac:dyDescent="0.2">
      <c r="B714" s="73" t="s">
        <v>1863</v>
      </c>
      <c r="C714" s="73" t="s">
        <v>2671</v>
      </c>
      <c r="D714" s="74"/>
      <c r="E714" s="74"/>
      <c r="F714" s="74"/>
      <c r="G714" s="74"/>
      <c r="H714" s="74"/>
      <c r="I714" s="74"/>
      <c r="J714" s="75" t="s">
        <v>585</v>
      </c>
    </row>
    <row r="715" spans="2:10" x14ac:dyDescent="0.2">
      <c r="B715" s="73" t="s">
        <v>1864</v>
      </c>
      <c r="C715" s="73" t="s">
        <v>2672</v>
      </c>
      <c r="D715" s="74"/>
      <c r="E715" s="74"/>
      <c r="F715" s="74"/>
      <c r="G715" s="74"/>
      <c r="H715" s="74"/>
      <c r="I715" s="74"/>
      <c r="J715" s="75" t="s">
        <v>585</v>
      </c>
    </row>
    <row r="716" spans="2:10" x14ac:dyDescent="0.2">
      <c r="B716" s="73" t="s">
        <v>1865</v>
      </c>
      <c r="C716" s="73" t="s">
        <v>2673</v>
      </c>
      <c r="D716" s="74"/>
      <c r="E716" s="74"/>
      <c r="F716" s="74"/>
      <c r="G716" s="74"/>
      <c r="H716" s="74"/>
      <c r="I716" s="74"/>
      <c r="J716" s="75" t="s">
        <v>585</v>
      </c>
    </row>
    <row r="717" spans="2:10" x14ac:dyDescent="0.2">
      <c r="B717" s="73" t="s">
        <v>1866</v>
      </c>
      <c r="C717" s="73" t="s">
        <v>2674</v>
      </c>
      <c r="D717" s="74"/>
      <c r="E717" s="74"/>
      <c r="F717" s="74"/>
      <c r="G717" s="74"/>
      <c r="H717" s="74"/>
      <c r="I717" s="74"/>
      <c r="J717" s="75" t="s">
        <v>585</v>
      </c>
    </row>
    <row r="718" spans="2:10" x14ac:dyDescent="0.2">
      <c r="B718" s="73" t="s">
        <v>1867</v>
      </c>
      <c r="C718" s="73" t="s">
        <v>2675</v>
      </c>
      <c r="D718" s="74"/>
      <c r="E718" s="74"/>
      <c r="F718" s="74"/>
      <c r="G718" s="74"/>
      <c r="H718" s="74"/>
      <c r="I718" s="74"/>
      <c r="J718" s="75" t="s">
        <v>585</v>
      </c>
    </row>
    <row r="719" spans="2:10" x14ac:dyDescent="0.2">
      <c r="B719" s="73" t="s">
        <v>1868</v>
      </c>
      <c r="C719" s="73" t="s">
        <v>2676</v>
      </c>
      <c r="D719" s="74"/>
      <c r="E719" s="74"/>
      <c r="F719" s="74"/>
      <c r="G719" s="74"/>
      <c r="H719" s="74"/>
      <c r="I719" s="74"/>
      <c r="J719" s="75" t="s">
        <v>585</v>
      </c>
    </row>
    <row r="720" spans="2:10" x14ac:dyDescent="0.2">
      <c r="B720" s="73" t="s">
        <v>1869</v>
      </c>
      <c r="C720" s="73" t="s">
        <v>2677</v>
      </c>
      <c r="D720" s="74"/>
      <c r="E720" s="74"/>
      <c r="F720" s="74"/>
      <c r="G720" s="74"/>
      <c r="H720" s="74"/>
      <c r="I720" s="74"/>
      <c r="J720" s="75" t="s">
        <v>585</v>
      </c>
    </row>
    <row r="721" spans="2:10" x14ac:dyDescent="0.2">
      <c r="B721" s="73" t="s">
        <v>1870</v>
      </c>
      <c r="C721" s="73" t="s">
        <v>2678</v>
      </c>
      <c r="D721" s="74"/>
      <c r="E721" s="74"/>
      <c r="F721" s="74"/>
      <c r="G721" s="74"/>
      <c r="H721" s="74"/>
      <c r="I721" s="74"/>
      <c r="J721" s="75" t="s">
        <v>585</v>
      </c>
    </row>
    <row r="722" spans="2:10" x14ac:dyDescent="0.2">
      <c r="B722" s="73" t="s">
        <v>1871</v>
      </c>
      <c r="C722" s="73" t="s">
        <v>2679</v>
      </c>
      <c r="D722" s="74"/>
      <c r="E722" s="74"/>
      <c r="F722" s="74"/>
      <c r="G722" s="74"/>
      <c r="H722" s="74"/>
      <c r="I722" s="74"/>
      <c r="J722" s="75" t="s">
        <v>585</v>
      </c>
    </row>
    <row r="723" spans="2:10" x14ac:dyDescent="0.2">
      <c r="B723" s="73" t="s">
        <v>1872</v>
      </c>
      <c r="C723" s="73" t="s">
        <v>2680</v>
      </c>
      <c r="D723" s="74"/>
      <c r="E723" s="74"/>
      <c r="F723" s="74"/>
      <c r="G723" s="74"/>
      <c r="H723" s="74"/>
      <c r="I723" s="74"/>
      <c r="J723" s="75" t="s">
        <v>585</v>
      </c>
    </row>
    <row r="724" spans="2:10" x14ac:dyDescent="0.2">
      <c r="B724" s="73" t="s">
        <v>1873</v>
      </c>
      <c r="C724" s="73" t="s">
        <v>2681</v>
      </c>
      <c r="D724" s="74"/>
      <c r="E724" s="74"/>
      <c r="F724" s="74"/>
      <c r="G724" s="74"/>
      <c r="H724" s="74"/>
      <c r="I724" s="74"/>
      <c r="J724" s="75" t="s">
        <v>585</v>
      </c>
    </row>
    <row r="725" spans="2:10" x14ac:dyDescent="0.2">
      <c r="B725" s="73" t="s">
        <v>1874</v>
      </c>
      <c r="C725" s="73" t="s">
        <v>2682</v>
      </c>
      <c r="D725" s="74"/>
      <c r="E725" s="74"/>
      <c r="F725" s="74"/>
      <c r="G725" s="74"/>
      <c r="H725" s="74"/>
      <c r="I725" s="74"/>
      <c r="J725" s="75" t="s">
        <v>585</v>
      </c>
    </row>
    <row r="726" spans="2:10" x14ac:dyDescent="0.2">
      <c r="B726" s="73" t="s">
        <v>1875</v>
      </c>
      <c r="C726" s="73" t="s">
        <v>2683</v>
      </c>
      <c r="D726" s="74"/>
      <c r="E726" s="74"/>
      <c r="F726" s="74"/>
      <c r="G726" s="74"/>
      <c r="H726" s="74"/>
      <c r="I726" s="74"/>
      <c r="J726" s="75" t="s">
        <v>585</v>
      </c>
    </row>
    <row r="727" spans="2:10" x14ac:dyDescent="0.2">
      <c r="B727" s="73" t="s">
        <v>1876</v>
      </c>
      <c r="C727" s="73" t="s">
        <v>2684</v>
      </c>
      <c r="D727" s="74"/>
      <c r="E727" s="74"/>
      <c r="F727" s="74"/>
      <c r="G727" s="74"/>
      <c r="H727" s="74"/>
      <c r="I727" s="74"/>
      <c r="J727" s="75" t="s">
        <v>585</v>
      </c>
    </row>
    <row r="728" spans="2:10" x14ac:dyDescent="0.2">
      <c r="B728" s="73" t="s">
        <v>1877</v>
      </c>
      <c r="C728" s="73" t="s">
        <v>2685</v>
      </c>
      <c r="D728" s="74"/>
      <c r="E728" s="74"/>
      <c r="F728" s="74"/>
      <c r="G728" s="74"/>
      <c r="H728" s="74"/>
      <c r="I728" s="74"/>
      <c r="J728" s="75" t="s">
        <v>585</v>
      </c>
    </row>
    <row r="729" spans="2:10" x14ac:dyDescent="0.2">
      <c r="B729" s="73" t="s">
        <v>1878</v>
      </c>
      <c r="C729" s="73" t="s">
        <v>2686</v>
      </c>
      <c r="D729" s="74"/>
      <c r="E729" s="74"/>
      <c r="F729" s="74"/>
      <c r="G729" s="74"/>
      <c r="H729" s="74"/>
      <c r="I729" s="74"/>
      <c r="J729" s="75" t="s">
        <v>585</v>
      </c>
    </row>
    <row r="730" spans="2:10" x14ac:dyDescent="0.2">
      <c r="B730" s="73" t="s">
        <v>1879</v>
      </c>
      <c r="C730" s="73" t="s">
        <v>2687</v>
      </c>
      <c r="D730" s="74"/>
      <c r="E730" s="74"/>
      <c r="F730" s="74"/>
      <c r="G730" s="74"/>
      <c r="H730" s="74"/>
      <c r="I730" s="74"/>
      <c r="J730" s="75" t="s">
        <v>585</v>
      </c>
    </row>
    <row r="731" spans="2:10" x14ac:dyDescent="0.2">
      <c r="B731" s="73" t="s">
        <v>1880</v>
      </c>
      <c r="C731" s="73" t="s">
        <v>2688</v>
      </c>
      <c r="D731" s="74"/>
      <c r="E731" s="74"/>
      <c r="F731" s="74"/>
      <c r="G731" s="74"/>
      <c r="H731" s="74"/>
      <c r="I731" s="74"/>
      <c r="J731" s="75" t="s">
        <v>585</v>
      </c>
    </row>
    <row r="732" spans="2:10" x14ac:dyDescent="0.2">
      <c r="B732" s="73" t="s">
        <v>1881</v>
      </c>
      <c r="C732" s="73" t="s">
        <v>2689</v>
      </c>
      <c r="D732" s="74"/>
      <c r="E732" s="74"/>
      <c r="F732" s="74"/>
      <c r="G732" s="74"/>
      <c r="H732" s="74"/>
      <c r="I732" s="74"/>
      <c r="J732" s="75" t="s">
        <v>585</v>
      </c>
    </row>
    <row r="733" spans="2:10" x14ac:dyDescent="0.2">
      <c r="B733" s="73" t="s">
        <v>1882</v>
      </c>
      <c r="C733" s="73" t="s">
        <v>2690</v>
      </c>
      <c r="D733" s="74"/>
      <c r="E733" s="74"/>
      <c r="F733" s="74"/>
      <c r="G733" s="74"/>
      <c r="H733" s="74"/>
      <c r="I733" s="74"/>
      <c r="J733" s="75" t="s">
        <v>585</v>
      </c>
    </row>
    <row r="734" spans="2:10" x14ac:dyDescent="0.2">
      <c r="B734" s="73" t="s">
        <v>1883</v>
      </c>
      <c r="C734" s="73" t="s">
        <v>2691</v>
      </c>
      <c r="D734" s="74"/>
      <c r="E734" s="74"/>
      <c r="F734" s="74"/>
      <c r="G734" s="74"/>
      <c r="H734" s="74"/>
      <c r="I734" s="74"/>
      <c r="J734" s="75" t="s">
        <v>585</v>
      </c>
    </row>
    <row r="735" spans="2:10" x14ac:dyDescent="0.2">
      <c r="B735" s="73" t="s">
        <v>1884</v>
      </c>
      <c r="C735" s="73" t="s">
        <v>2692</v>
      </c>
      <c r="D735" s="74"/>
      <c r="E735" s="74"/>
      <c r="F735" s="74"/>
      <c r="G735" s="74"/>
      <c r="H735" s="74"/>
      <c r="I735" s="74"/>
      <c r="J735" s="75" t="s">
        <v>585</v>
      </c>
    </row>
    <row r="736" spans="2:10" x14ac:dyDescent="0.2">
      <c r="B736" s="73" t="s">
        <v>1885</v>
      </c>
      <c r="C736" s="73" t="s">
        <v>2693</v>
      </c>
      <c r="D736" s="74"/>
      <c r="E736" s="74"/>
      <c r="F736" s="74"/>
      <c r="G736" s="74"/>
      <c r="H736" s="74"/>
      <c r="I736" s="74"/>
      <c r="J736" s="75" t="s">
        <v>585</v>
      </c>
    </row>
    <row r="737" spans="2:10" x14ac:dyDescent="0.2">
      <c r="B737" s="73" t="s">
        <v>1886</v>
      </c>
      <c r="C737" s="73" t="s">
        <v>2694</v>
      </c>
      <c r="D737" s="74"/>
      <c r="E737" s="74"/>
      <c r="F737" s="74"/>
      <c r="G737" s="74"/>
      <c r="H737" s="74"/>
      <c r="I737" s="74"/>
      <c r="J737" s="75" t="s">
        <v>585</v>
      </c>
    </row>
    <row r="738" spans="2:10" x14ac:dyDescent="0.2">
      <c r="B738" s="73" t="s">
        <v>1887</v>
      </c>
      <c r="C738" s="73" t="s">
        <v>2695</v>
      </c>
      <c r="D738" s="74"/>
      <c r="E738" s="74"/>
      <c r="F738" s="74"/>
      <c r="G738" s="74"/>
      <c r="H738" s="74"/>
      <c r="I738" s="74"/>
      <c r="J738" s="75" t="s">
        <v>585</v>
      </c>
    </row>
    <row r="739" spans="2:10" x14ac:dyDescent="0.2">
      <c r="B739" s="73" t="s">
        <v>1888</v>
      </c>
      <c r="C739" s="73" t="s">
        <v>2696</v>
      </c>
      <c r="D739" s="74"/>
      <c r="E739" s="74"/>
      <c r="F739" s="74"/>
      <c r="G739" s="74"/>
      <c r="H739" s="74"/>
      <c r="I739" s="74"/>
      <c r="J739" s="75" t="s">
        <v>585</v>
      </c>
    </row>
    <row r="740" spans="2:10" x14ac:dyDescent="0.2">
      <c r="B740" s="73" t="s">
        <v>1889</v>
      </c>
      <c r="C740" s="73" t="s">
        <v>2697</v>
      </c>
      <c r="D740" s="74"/>
      <c r="E740" s="74"/>
      <c r="F740" s="74"/>
      <c r="G740" s="74"/>
      <c r="H740" s="74"/>
      <c r="I740" s="74"/>
      <c r="J740" s="75" t="s">
        <v>585</v>
      </c>
    </row>
    <row r="741" spans="2:10" x14ac:dyDescent="0.2">
      <c r="B741" s="73" t="s">
        <v>1890</v>
      </c>
      <c r="C741" s="73" t="s">
        <v>2698</v>
      </c>
      <c r="D741" s="74"/>
      <c r="E741" s="74"/>
      <c r="F741" s="74"/>
      <c r="G741" s="74"/>
      <c r="H741" s="74"/>
      <c r="I741" s="74"/>
      <c r="J741" s="75" t="s">
        <v>585</v>
      </c>
    </row>
    <row r="742" spans="2:10" x14ac:dyDescent="0.2">
      <c r="B742" s="73" t="s">
        <v>1891</v>
      </c>
      <c r="C742" s="73" t="s">
        <v>2699</v>
      </c>
      <c r="D742" s="74"/>
      <c r="E742" s="74"/>
      <c r="F742" s="74"/>
      <c r="G742" s="74"/>
      <c r="H742" s="74"/>
      <c r="I742" s="74"/>
      <c r="J742" s="75" t="s">
        <v>585</v>
      </c>
    </row>
    <row r="743" spans="2:10" x14ac:dyDescent="0.2">
      <c r="B743" s="73" t="s">
        <v>1892</v>
      </c>
      <c r="C743" s="73" t="s">
        <v>2700</v>
      </c>
      <c r="D743" s="74"/>
      <c r="E743" s="74"/>
      <c r="F743" s="74"/>
      <c r="G743" s="74"/>
      <c r="H743" s="74"/>
      <c r="I743" s="74"/>
      <c r="J743" s="75" t="s">
        <v>585</v>
      </c>
    </row>
    <row r="744" spans="2:10" x14ac:dyDescent="0.2">
      <c r="B744" s="73" t="s">
        <v>1893</v>
      </c>
      <c r="C744" s="73" t="s">
        <v>2701</v>
      </c>
      <c r="D744" s="74"/>
      <c r="E744" s="74"/>
      <c r="F744" s="74"/>
      <c r="G744" s="74"/>
      <c r="H744" s="74"/>
      <c r="I744" s="74"/>
      <c r="J744" s="75" t="s">
        <v>585</v>
      </c>
    </row>
    <row r="745" spans="2:10" x14ac:dyDescent="0.2">
      <c r="B745" s="73" t="s">
        <v>1894</v>
      </c>
      <c r="C745" s="73" t="s">
        <v>2702</v>
      </c>
      <c r="D745" s="74"/>
      <c r="E745" s="74"/>
      <c r="F745" s="74"/>
      <c r="G745" s="74"/>
      <c r="H745" s="74"/>
      <c r="I745" s="74"/>
      <c r="J745" s="75" t="s">
        <v>585</v>
      </c>
    </row>
    <row r="746" spans="2:10" x14ac:dyDescent="0.2">
      <c r="B746" s="73" t="s">
        <v>1895</v>
      </c>
      <c r="C746" s="73" t="s">
        <v>2703</v>
      </c>
      <c r="D746" s="74"/>
      <c r="E746" s="74"/>
      <c r="F746" s="74"/>
      <c r="G746" s="74"/>
      <c r="H746" s="74"/>
      <c r="I746" s="74"/>
      <c r="J746" s="75" t="s">
        <v>585</v>
      </c>
    </row>
    <row r="747" spans="2:10" x14ac:dyDescent="0.2">
      <c r="B747" s="73" t="s">
        <v>1896</v>
      </c>
      <c r="C747" s="73" t="s">
        <v>2704</v>
      </c>
      <c r="D747" s="74"/>
      <c r="E747" s="74"/>
      <c r="F747" s="74"/>
      <c r="G747" s="74"/>
      <c r="H747" s="74"/>
      <c r="I747" s="74"/>
      <c r="J747" s="75" t="s">
        <v>585</v>
      </c>
    </row>
    <row r="748" spans="2:10" x14ac:dyDescent="0.2">
      <c r="B748" s="73" t="s">
        <v>1897</v>
      </c>
      <c r="C748" s="73" t="s">
        <v>2705</v>
      </c>
      <c r="D748" s="74"/>
      <c r="E748" s="74"/>
      <c r="F748" s="74"/>
      <c r="G748" s="74"/>
      <c r="H748" s="74"/>
      <c r="I748" s="74"/>
      <c r="J748" s="75" t="s">
        <v>585</v>
      </c>
    </row>
    <row r="749" spans="2:10" x14ac:dyDescent="0.2">
      <c r="B749" s="73" t="s">
        <v>1898</v>
      </c>
      <c r="C749" s="73" t="s">
        <v>2703</v>
      </c>
      <c r="D749" s="74"/>
      <c r="E749" s="74"/>
      <c r="F749" s="74"/>
      <c r="G749" s="74"/>
      <c r="H749" s="74"/>
      <c r="I749" s="74"/>
      <c r="J749" s="75" t="s">
        <v>585</v>
      </c>
    </row>
    <row r="750" spans="2:10" x14ac:dyDescent="0.2">
      <c r="B750" s="73" t="s">
        <v>1899</v>
      </c>
      <c r="C750" s="73" t="s">
        <v>2706</v>
      </c>
      <c r="D750" s="74"/>
      <c r="E750" s="74"/>
      <c r="F750" s="74"/>
      <c r="G750" s="74"/>
      <c r="H750" s="74"/>
      <c r="I750" s="74"/>
      <c r="J750" s="75" t="s">
        <v>585</v>
      </c>
    </row>
    <row r="751" spans="2:10" x14ac:dyDescent="0.2">
      <c r="B751" s="76" t="s">
        <v>1900</v>
      </c>
      <c r="C751" s="76" t="s">
        <v>2707</v>
      </c>
      <c r="D751" s="77"/>
      <c r="E751" s="77"/>
      <c r="F751" s="77"/>
      <c r="G751" s="77"/>
      <c r="H751" s="77"/>
      <c r="I751" s="77"/>
      <c r="J751" s="78" t="s">
        <v>585</v>
      </c>
    </row>
  </sheetData>
  <sheetProtection algorithmName="SHA-512" hashValue="RW6n7WHebtSi9f3oqVraTdepgVpVu4fSX3y0g3YwyzbLTImi0nIJQ+V2SbQrlwVfGsAuP7zNjjv6YaenyxhPfQ==" saltValue="d+ksQXNkHLSrcTvP4+Hd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2C21-7FB1-4BAB-B2DC-168F122DAF86}">
  <sheetPr codeName="Sheet4"/>
  <dimension ref="A2:AA78"/>
  <sheetViews>
    <sheetView showGridLines="0" tabSelected="1" topLeftCell="B88" zoomScale="55" zoomScaleNormal="55" workbookViewId="0">
      <selection activeCell="F57" sqref="F57"/>
    </sheetView>
  </sheetViews>
  <sheetFormatPr baseColWidth="10" defaultColWidth="12" defaultRowHeight="16" x14ac:dyDescent="0.2"/>
  <cols>
    <col min="1" max="1" width="8.33203125" style="5" customWidth="1"/>
    <col min="2" max="2" width="8.83203125" style="18" customWidth="1"/>
    <col min="3" max="3" width="13" style="5" customWidth="1"/>
    <col min="4" max="4" width="20.1640625" style="5" customWidth="1"/>
    <col min="5" max="9" width="21.1640625" style="5" customWidth="1"/>
    <col min="10" max="10" width="27.83203125" style="5" customWidth="1"/>
    <col min="11" max="13" width="21.1640625" style="5" customWidth="1"/>
    <col min="14" max="14" width="27.83203125" style="5" customWidth="1"/>
    <col min="15" max="15" width="21.1640625" style="5" customWidth="1"/>
    <col min="16" max="16" width="27.83203125" style="5" customWidth="1"/>
    <col min="17" max="19" width="21.1640625" style="5" customWidth="1"/>
    <col min="20" max="27" width="12" style="17"/>
    <col min="28" max="16384" width="12" style="5"/>
  </cols>
  <sheetData>
    <row r="2" spans="2:27" ht="23" x14ac:dyDescent="0.25">
      <c r="B2" s="151" t="s">
        <v>2726</v>
      </c>
    </row>
    <row r="3" spans="2:27" x14ac:dyDescent="0.2">
      <c r="B3" s="150" t="s">
        <v>2892</v>
      </c>
    </row>
    <row r="5" spans="2:27" s="3" customFormat="1" x14ac:dyDescent="0.2">
      <c r="B5" s="1" t="s">
        <v>0</v>
      </c>
      <c r="C5" s="2" t="s">
        <v>1</v>
      </c>
      <c r="D5" s="2"/>
      <c r="T5" s="98"/>
      <c r="U5" s="98"/>
      <c r="V5" s="98"/>
      <c r="W5" s="98"/>
      <c r="X5" s="98"/>
      <c r="Y5" s="98"/>
      <c r="Z5" s="98"/>
      <c r="AA5" s="98"/>
    </row>
    <row r="6" spans="2:27" s="3" customFormat="1" x14ac:dyDescent="0.2">
      <c r="B6" s="1"/>
      <c r="C6" s="2"/>
      <c r="D6" s="2"/>
      <c r="T6" s="98"/>
      <c r="U6" s="98"/>
      <c r="V6" s="98"/>
      <c r="W6" s="98"/>
      <c r="X6" s="98"/>
      <c r="Y6" s="98"/>
      <c r="Z6" s="98"/>
      <c r="AA6" s="98"/>
    </row>
    <row r="7" spans="2:27" s="3" customFormat="1" x14ac:dyDescent="0.2">
      <c r="B7" s="1"/>
      <c r="C7" s="2" t="s">
        <v>2</v>
      </c>
      <c r="D7" s="2"/>
      <c r="T7" s="98"/>
      <c r="U7" s="98"/>
      <c r="V7" s="98"/>
      <c r="W7" s="98"/>
      <c r="X7" s="98"/>
      <c r="Y7" s="98"/>
      <c r="Z7" s="98"/>
      <c r="AA7" s="98"/>
    </row>
    <row r="8" spans="2:27" x14ac:dyDescent="0.2">
      <c r="B8" s="4" t="s">
        <v>3</v>
      </c>
      <c r="C8" s="266" t="s">
        <v>492</v>
      </c>
      <c r="D8" s="266"/>
      <c r="E8" s="270" t="s">
        <v>2893</v>
      </c>
      <c r="F8" s="270"/>
    </row>
    <row r="9" spans="2:27" x14ac:dyDescent="0.2">
      <c r="B9" s="4" t="s">
        <v>4</v>
      </c>
      <c r="C9" s="266" t="s">
        <v>942</v>
      </c>
      <c r="D9" s="266"/>
      <c r="E9" s="270"/>
      <c r="F9" s="270"/>
    </row>
    <row r="10" spans="2:27" x14ac:dyDescent="0.2">
      <c r="B10" s="4" t="s">
        <v>5</v>
      </c>
      <c r="C10" s="266" t="s">
        <v>944</v>
      </c>
      <c r="D10" s="266"/>
      <c r="E10" s="270"/>
      <c r="F10" s="270"/>
    </row>
    <row r="11" spans="2:27" x14ac:dyDescent="0.2">
      <c r="B11" s="4" t="s">
        <v>6</v>
      </c>
      <c r="C11" s="266" t="s">
        <v>943</v>
      </c>
      <c r="D11" s="266"/>
      <c r="E11" s="270" t="s">
        <v>2894</v>
      </c>
      <c r="F11" s="270"/>
    </row>
    <row r="12" spans="2:27" x14ac:dyDescent="0.2">
      <c r="B12" s="4" t="s">
        <v>7</v>
      </c>
      <c r="C12" s="266" t="s">
        <v>496</v>
      </c>
      <c r="D12" s="275"/>
      <c r="E12" s="270"/>
      <c r="F12" s="270"/>
    </row>
    <row r="13" spans="2:27" x14ac:dyDescent="0.2">
      <c r="B13" s="4" t="s">
        <v>8</v>
      </c>
      <c r="C13" s="266" t="s">
        <v>497</v>
      </c>
      <c r="D13" s="275"/>
      <c r="E13" s="270"/>
      <c r="F13" s="270"/>
      <c r="G13" s="6"/>
    </row>
    <row r="14" spans="2:27" x14ac:dyDescent="0.2">
      <c r="B14" s="4"/>
      <c r="E14" s="7"/>
      <c r="F14" s="7"/>
    </row>
    <row r="15" spans="2:27" s="3" customFormat="1" x14ac:dyDescent="0.2">
      <c r="B15" s="4"/>
      <c r="C15" s="3" t="s">
        <v>9</v>
      </c>
      <c r="E15" s="2"/>
      <c r="F15" s="2"/>
      <c r="T15" s="98"/>
      <c r="U15" s="98"/>
      <c r="V15" s="98"/>
      <c r="W15" s="98"/>
      <c r="X15" s="98"/>
      <c r="Y15" s="98"/>
      <c r="Z15" s="98"/>
      <c r="AA15" s="98"/>
    </row>
    <row r="16" spans="2:27" x14ac:dyDescent="0.2">
      <c r="B16" s="4" t="s">
        <v>10</v>
      </c>
      <c r="C16" s="266" t="s">
        <v>492</v>
      </c>
      <c r="D16" s="266"/>
      <c r="E16" s="270"/>
      <c r="F16" s="270"/>
    </row>
    <row r="17" spans="2:27" x14ac:dyDescent="0.2">
      <c r="B17" s="4" t="s">
        <v>11</v>
      </c>
      <c r="C17" s="266" t="s">
        <v>945</v>
      </c>
      <c r="D17" s="266"/>
      <c r="E17" s="270"/>
      <c r="F17" s="270"/>
    </row>
    <row r="18" spans="2:27" x14ac:dyDescent="0.2">
      <c r="B18" s="4" t="s">
        <v>12</v>
      </c>
      <c r="C18" s="266" t="s">
        <v>946</v>
      </c>
      <c r="D18" s="266"/>
      <c r="E18" s="270"/>
      <c r="F18" s="270"/>
    </row>
    <row r="19" spans="2:27" x14ac:dyDescent="0.2">
      <c r="B19" s="4"/>
      <c r="C19" s="7"/>
    </row>
    <row r="20" spans="2:27" x14ac:dyDescent="0.2">
      <c r="B20" s="3"/>
      <c r="C20" s="3"/>
    </row>
    <row r="21" spans="2:27" s="8" customFormat="1" x14ac:dyDescent="0.2">
      <c r="B21" s="1" t="s">
        <v>13</v>
      </c>
      <c r="C21" s="3" t="s">
        <v>14</v>
      </c>
      <c r="D21" s="3"/>
      <c r="E21" s="3"/>
      <c r="F21" s="3"/>
      <c r="G21" s="5"/>
      <c r="H21" s="5"/>
      <c r="I21" s="5"/>
      <c r="J21" s="5"/>
      <c r="K21" s="5"/>
      <c r="L21" s="5"/>
      <c r="M21" s="5"/>
      <c r="N21" s="5"/>
      <c r="O21" s="5"/>
      <c r="P21" s="5"/>
      <c r="Q21" s="5"/>
      <c r="R21" s="5"/>
      <c r="S21" s="5"/>
      <c r="T21" s="99"/>
      <c r="U21" s="99"/>
      <c r="V21" s="99"/>
      <c r="W21" s="99"/>
      <c r="X21" s="99"/>
      <c r="Y21" s="99"/>
      <c r="Z21" s="99"/>
      <c r="AA21" s="99"/>
    </row>
    <row r="22" spans="2:27" s="8" customFormat="1" x14ac:dyDescent="0.2">
      <c r="B22" s="1"/>
      <c r="C22" s="5" t="s">
        <v>1120</v>
      </c>
      <c r="D22" s="3"/>
      <c r="E22" s="3"/>
      <c r="F22" s="3"/>
      <c r="G22" s="5"/>
      <c r="H22" s="5"/>
      <c r="I22" s="5"/>
      <c r="J22" s="5"/>
      <c r="K22" s="5"/>
      <c r="L22" s="5"/>
      <c r="M22" s="5"/>
      <c r="N22" s="5"/>
      <c r="O22" s="5"/>
      <c r="P22" s="5"/>
      <c r="Q22" s="5"/>
      <c r="R22" s="5"/>
      <c r="S22" s="5"/>
      <c r="T22" s="99"/>
      <c r="U22" s="99"/>
      <c r="V22" s="99"/>
      <c r="W22" s="99"/>
      <c r="X22" s="99"/>
      <c r="Y22" s="99"/>
      <c r="Z22" s="99"/>
      <c r="AA22" s="99"/>
    </row>
    <row r="23" spans="2:27" x14ac:dyDescent="0.2">
      <c r="B23" s="3"/>
      <c r="C23" s="3"/>
    </row>
    <row r="24" spans="2:27" x14ac:dyDescent="0.2">
      <c r="B24" s="4"/>
      <c r="C24" s="2" t="s">
        <v>2</v>
      </c>
      <c r="D24" s="2"/>
      <c r="E24" s="7"/>
      <c r="F24" s="7"/>
      <c r="G24" s="6"/>
    </row>
    <row r="25" spans="2:27" x14ac:dyDescent="0.2">
      <c r="B25" s="4" t="s">
        <v>15</v>
      </c>
      <c r="C25" s="266" t="s">
        <v>492</v>
      </c>
      <c r="D25" s="266"/>
      <c r="E25" s="267"/>
      <c r="F25" s="268"/>
      <c r="J25" s="9" t="s">
        <v>16</v>
      </c>
      <c r="K25" s="9"/>
      <c r="L25" s="9"/>
    </row>
    <row r="26" spans="2:27" x14ac:dyDescent="0.2">
      <c r="B26" s="4" t="s">
        <v>17</v>
      </c>
      <c r="C26" s="266" t="s">
        <v>493</v>
      </c>
      <c r="D26" s="266"/>
      <c r="E26" s="267"/>
      <c r="F26" s="268"/>
      <c r="J26" s="9" t="s">
        <v>18</v>
      </c>
      <c r="K26" s="9"/>
      <c r="L26" s="9"/>
    </row>
    <row r="27" spans="2:27" x14ac:dyDescent="0.2">
      <c r="B27" s="4" t="s">
        <v>19</v>
      </c>
      <c r="C27" s="266" t="s">
        <v>494</v>
      </c>
      <c r="D27" s="266"/>
      <c r="E27" s="267"/>
      <c r="F27" s="268"/>
      <c r="J27" s="9" t="s">
        <v>20</v>
      </c>
      <c r="K27" s="9"/>
      <c r="L27" s="9"/>
    </row>
    <row r="28" spans="2:27" x14ac:dyDescent="0.2">
      <c r="B28" s="4" t="s">
        <v>21</v>
      </c>
      <c r="C28" s="266" t="s">
        <v>495</v>
      </c>
      <c r="D28" s="275"/>
      <c r="E28" s="267"/>
      <c r="F28" s="268"/>
      <c r="J28" s="9"/>
      <c r="K28" s="9"/>
      <c r="L28" s="9"/>
    </row>
    <row r="29" spans="2:27" x14ac:dyDescent="0.2">
      <c r="B29" s="4" t="s">
        <v>22</v>
      </c>
      <c r="C29" s="266" t="s">
        <v>496</v>
      </c>
      <c r="D29" s="275"/>
      <c r="E29" s="267"/>
      <c r="F29" s="268"/>
      <c r="J29" s="9"/>
      <c r="K29" s="9"/>
      <c r="L29" s="9"/>
    </row>
    <row r="30" spans="2:27" x14ac:dyDescent="0.2">
      <c r="B30" s="4" t="s">
        <v>23</v>
      </c>
      <c r="C30" s="266" t="s">
        <v>497</v>
      </c>
      <c r="D30" s="275"/>
      <c r="E30" s="267"/>
      <c r="F30" s="268"/>
      <c r="J30" s="10" t="s">
        <v>24</v>
      </c>
      <c r="K30" s="10"/>
      <c r="L30" s="10"/>
    </row>
    <row r="31" spans="2:27" x14ac:dyDescent="0.2">
      <c r="B31" s="4"/>
      <c r="C31" s="7"/>
      <c r="J31" s="10" t="s">
        <v>25</v>
      </c>
      <c r="K31" s="10"/>
      <c r="L31" s="10"/>
    </row>
    <row r="32" spans="2:27" x14ac:dyDescent="0.2">
      <c r="B32" s="4"/>
      <c r="C32" s="2" t="s">
        <v>9</v>
      </c>
      <c r="J32" s="10" t="s">
        <v>26</v>
      </c>
      <c r="K32" s="10"/>
      <c r="L32" s="10"/>
    </row>
    <row r="33" spans="2:27" x14ac:dyDescent="0.2">
      <c r="B33" s="4" t="s">
        <v>27</v>
      </c>
      <c r="C33" s="266" t="s">
        <v>492</v>
      </c>
      <c r="D33" s="266"/>
      <c r="E33" s="267"/>
      <c r="F33" s="268"/>
      <c r="J33" s="10" t="s">
        <v>28</v>
      </c>
      <c r="K33" s="10"/>
      <c r="L33" s="10"/>
    </row>
    <row r="34" spans="2:27" x14ac:dyDescent="0.2">
      <c r="B34" s="4" t="s">
        <v>29</v>
      </c>
      <c r="C34" s="266" t="s">
        <v>945</v>
      </c>
      <c r="D34" s="266"/>
      <c r="E34" s="267"/>
      <c r="F34" s="268"/>
      <c r="J34" s="10" t="s">
        <v>30</v>
      </c>
      <c r="K34" s="10"/>
      <c r="L34" s="10"/>
    </row>
    <row r="35" spans="2:27" x14ac:dyDescent="0.2">
      <c r="B35" s="4" t="s">
        <v>31</v>
      </c>
      <c r="C35" s="266" t="s">
        <v>946</v>
      </c>
      <c r="D35" s="266"/>
      <c r="E35" s="267"/>
      <c r="F35" s="268"/>
      <c r="J35" s="9"/>
      <c r="K35" s="9"/>
      <c r="L35" s="9"/>
    </row>
    <row r="36" spans="2:27" x14ac:dyDescent="0.2">
      <c r="B36" s="4"/>
      <c r="C36" s="7"/>
      <c r="D36" s="7"/>
      <c r="E36" s="7"/>
      <c r="F36" s="7"/>
      <c r="J36" s="9"/>
      <c r="K36" s="9"/>
      <c r="L36" s="9"/>
    </row>
    <row r="37" spans="2:27" x14ac:dyDescent="0.2">
      <c r="B37" s="4"/>
      <c r="C37" s="7"/>
      <c r="D37" s="7"/>
      <c r="E37" s="271"/>
      <c r="F37" s="271"/>
      <c r="J37" s="11" t="s">
        <v>32</v>
      </c>
      <c r="K37" s="11"/>
      <c r="L37" s="11"/>
      <c r="M37" s="12"/>
    </row>
    <row r="38" spans="2:27" s="3" customFormat="1" x14ac:dyDescent="0.2">
      <c r="B38" s="1" t="s">
        <v>33</v>
      </c>
      <c r="C38" s="2" t="s">
        <v>947</v>
      </c>
      <c r="D38" s="2"/>
      <c r="E38" s="272"/>
      <c r="F38" s="272"/>
      <c r="J38" s="11" t="s">
        <v>34</v>
      </c>
      <c r="K38" s="11"/>
      <c r="L38" s="11"/>
      <c r="T38" s="98"/>
      <c r="U38" s="98"/>
      <c r="V38" s="98"/>
      <c r="W38" s="98"/>
      <c r="X38" s="98"/>
      <c r="Y38" s="98"/>
      <c r="Z38" s="98"/>
      <c r="AA38" s="98"/>
    </row>
    <row r="39" spans="2:27" s="3" customFormat="1" x14ac:dyDescent="0.2">
      <c r="B39" s="1"/>
      <c r="C39" s="2"/>
      <c r="D39" s="2"/>
      <c r="E39" s="2"/>
      <c r="F39" s="2"/>
      <c r="J39" s="5"/>
      <c r="K39" s="5"/>
      <c r="L39" s="5"/>
      <c r="T39" s="98"/>
      <c r="U39" s="98"/>
      <c r="V39" s="98"/>
      <c r="W39" s="98"/>
      <c r="X39" s="98"/>
      <c r="Y39" s="98"/>
      <c r="Z39" s="98"/>
      <c r="AA39" s="98"/>
    </row>
    <row r="40" spans="2:27" x14ac:dyDescent="0.2">
      <c r="B40" s="4" t="s">
        <v>35</v>
      </c>
      <c r="C40" s="266" t="s">
        <v>43</v>
      </c>
      <c r="D40" s="266"/>
      <c r="E40" s="273">
        <v>44927</v>
      </c>
      <c r="F40" s="274"/>
      <c r="G40" s="6"/>
    </row>
    <row r="41" spans="2:27" x14ac:dyDescent="0.2">
      <c r="B41" s="4" t="s">
        <v>36</v>
      </c>
      <c r="C41" s="266" t="s">
        <v>44</v>
      </c>
      <c r="D41" s="266"/>
      <c r="E41" s="269">
        <v>45291</v>
      </c>
      <c r="F41" s="270"/>
    </row>
    <row r="42" spans="2:27" s="3" customFormat="1" x14ac:dyDescent="0.2">
      <c r="B42" s="1"/>
      <c r="C42" s="3" t="str">
        <f>IF(YEAR(E40)=2025,"CBAM data for the reporting period 2025 will not be used for any CBAM report",IF(YEAR(E40)&gt;=2026,"Applicable for CBAM Declarations for the year"&amp;YEAR(E40),"Applicable for CBAM Reports Q1, Q2, Q3 and Q4 of the year "&amp;YEAR(E40)+1))</f>
        <v>Applicable for CBAM Reports Q1, Q2, Q3 and Q4 of the year 2024</v>
      </c>
      <c r="F42" s="5"/>
      <c r="T42" s="98"/>
      <c r="U42" s="98"/>
      <c r="V42" s="98"/>
      <c r="W42" s="98"/>
      <c r="X42" s="98"/>
      <c r="Y42" s="98"/>
      <c r="Z42" s="98"/>
      <c r="AA42" s="98"/>
    </row>
    <row r="45" spans="2:27" x14ac:dyDescent="0.2">
      <c r="B45" s="1" t="s">
        <v>37</v>
      </c>
      <c r="C45" s="2" t="s">
        <v>1949</v>
      </c>
    </row>
    <row r="47" spans="2:27" x14ac:dyDescent="0.2">
      <c r="B47" s="4" t="s">
        <v>38</v>
      </c>
      <c r="C47" s="266" t="s">
        <v>1112</v>
      </c>
      <c r="D47" s="266"/>
      <c r="E47" s="269" t="s">
        <v>934</v>
      </c>
      <c r="F47" s="270"/>
    </row>
    <row r="48" spans="2:27" x14ac:dyDescent="0.2">
      <c r="B48" s="4"/>
      <c r="C48" s="7"/>
      <c r="D48" s="7"/>
      <c r="E48" s="25"/>
      <c r="F48" s="26"/>
    </row>
    <row r="50" spans="1:27" s="3" customFormat="1" x14ac:dyDescent="0.2">
      <c r="B50" s="1" t="s">
        <v>1111</v>
      </c>
      <c r="C50" s="3" t="s">
        <v>498</v>
      </c>
      <c r="T50" s="98"/>
      <c r="U50" s="98"/>
      <c r="V50" s="98"/>
      <c r="W50" s="98"/>
      <c r="X50" s="98"/>
      <c r="Y50" s="98"/>
      <c r="Z50" s="98"/>
      <c r="AA50" s="98"/>
    </row>
    <row r="51" spans="1:27" s="3" customFormat="1" x14ac:dyDescent="0.2">
      <c r="B51" s="1"/>
      <c r="C51" s="14"/>
      <c r="T51" s="98"/>
      <c r="U51" s="98"/>
      <c r="V51" s="98"/>
      <c r="W51" s="98"/>
      <c r="X51" s="98"/>
      <c r="Y51" s="98"/>
      <c r="Z51" s="98"/>
      <c r="AA51" s="98"/>
    </row>
    <row r="52" spans="1:27" s="14" customFormat="1" ht="16" customHeight="1" thickBot="1" x14ac:dyDescent="0.25">
      <c r="B52" s="13"/>
      <c r="C52" s="6"/>
      <c r="D52" s="6"/>
      <c r="E52" s="6" t="s">
        <v>1121</v>
      </c>
      <c r="F52" s="6" t="s">
        <v>1122</v>
      </c>
      <c r="G52" s="6" t="s">
        <v>1123</v>
      </c>
      <c r="H52" s="6" t="s">
        <v>1124</v>
      </c>
      <c r="I52" s="6" t="s">
        <v>1125</v>
      </c>
      <c r="J52" s="6" t="s">
        <v>1126</v>
      </c>
      <c r="K52" s="6" t="s">
        <v>1127</v>
      </c>
      <c r="L52" s="6" t="s">
        <v>1128</v>
      </c>
      <c r="M52" s="6" t="s">
        <v>1129</v>
      </c>
      <c r="N52" s="6" t="s">
        <v>1130</v>
      </c>
      <c r="O52" s="6" t="s">
        <v>1131</v>
      </c>
      <c r="P52" s="6" t="s">
        <v>1132</v>
      </c>
      <c r="Q52" s="6" t="s">
        <v>1133</v>
      </c>
      <c r="R52" s="6" t="s">
        <v>1134</v>
      </c>
      <c r="S52" s="6" t="s">
        <v>1135</v>
      </c>
      <c r="T52" s="6"/>
      <c r="V52" s="17"/>
      <c r="W52" s="17"/>
      <c r="X52" s="17"/>
      <c r="Y52" s="17"/>
      <c r="Z52" s="17"/>
      <c r="AA52" s="17"/>
    </row>
    <row r="53" spans="1:27" s="15" customFormat="1" ht="109" customHeight="1" x14ac:dyDescent="0.2">
      <c r="B53" s="19"/>
      <c r="C53" s="33" t="s">
        <v>39</v>
      </c>
      <c r="D53" s="34" t="s">
        <v>2734</v>
      </c>
      <c r="E53" s="34" t="s">
        <v>2717</v>
      </c>
      <c r="F53" s="34" t="s">
        <v>1104</v>
      </c>
      <c r="G53" s="34" t="s">
        <v>500</v>
      </c>
      <c r="H53" s="56" t="s">
        <v>499</v>
      </c>
      <c r="I53" s="33" t="s">
        <v>935</v>
      </c>
      <c r="J53" s="34" t="s">
        <v>936</v>
      </c>
      <c r="K53" s="56" t="s">
        <v>1901</v>
      </c>
      <c r="L53" s="33" t="s">
        <v>1149</v>
      </c>
      <c r="M53" s="34" t="s">
        <v>592</v>
      </c>
      <c r="N53" s="34" t="s">
        <v>1902</v>
      </c>
      <c r="O53" s="34" t="s">
        <v>1903</v>
      </c>
      <c r="P53" s="34" t="s">
        <v>1904</v>
      </c>
      <c r="Q53" s="34" t="s">
        <v>1905</v>
      </c>
      <c r="R53" s="56" t="s">
        <v>933</v>
      </c>
      <c r="S53" s="33" t="s">
        <v>1102</v>
      </c>
      <c r="T53" s="46" t="s">
        <v>1103</v>
      </c>
      <c r="V53" s="100"/>
      <c r="W53" s="100"/>
      <c r="X53" s="100"/>
      <c r="Y53" s="100"/>
      <c r="Z53" s="100"/>
      <c r="AA53" s="100"/>
    </row>
    <row r="54" spans="1:27" s="36" customFormat="1" ht="30" customHeight="1" thickBot="1" x14ac:dyDescent="0.25">
      <c r="C54" s="81" t="s">
        <v>491</v>
      </c>
      <c r="D54" s="82" t="s">
        <v>2733</v>
      </c>
      <c r="E54" s="82" t="s">
        <v>2746</v>
      </c>
      <c r="F54" s="82" t="s">
        <v>1921</v>
      </c>
      <c r="G54" s="82" t="s">
        <v>1922</v>
      </c>
      <c r="H54" s="83" t="s">
        <v>1923</v>
      </c>
      <c r="I54" s="84" t="s">
        <v>1924</v>
      </c>
      <c r="J54" s="82" t="s">
        <v>1925</v>
      </c>
      <c r="K54" s="83" t="s">
        <v>1926</v>
      </c>
      <c r="L54" s="84" t="s">
        <v>1927</v>
      </c>
      <c r="M54" s="82" t="s">
        <v>1928</v>
      </c>
      <c r="N54" s="82" t="s">
        <v>1929</v>
      </c>
      <c r="O54" s="82" t="s">
        <v>1930</v>
      </c>
      <c r="P54" s="82" t="s">
        <v>1931</v>
      </c>
      <c r="Q54" s="82" t="s">
        <v>1932</v>
      </c>
      <c r="R54" s="83" t="s">
        <v>1933</v>
      </c>
      <c r="S54" s="84" t="s">
        <v>1934</v>
      </c>
      <c r="T54" s="85"/>
      <c r="V54" s="37"/>
      <c r="W54" s="37"/>
      <c r="X54" s="37"/>
      <c r="Y54" s="37"/>
      <c r="Z54" s="37"/>
      <c r="AA54" s="37"/>
    </row>
    <row r="55" spans="1:27" s="36" customFormat="1" ht="60" customHeight="1" x14ac:dyDescent="0.2">
      <c r="A55" s="265"/>
      <c r="C55" s="101" t="s">
        <v>41</v>
      </c>
      <c r="D55" s="154"/>
      <c r="E55" s="103">
        <v>73181542</v>
      </c>
      <c r="F55" s="102" t="s">
        <v>1106</v>
      </c>
      <c r="G55" s="103" t="s">
        <v>452</v>
      </c>
      <c r="H55" s="104" t="s">
        <v>1107</v>
      </c>
      <c r="I55" s="105" t="str">
        <f t="shared" ref="I55:I76" si="0">IF(F55="","","Commission rules")</f>
        <v>Commission rules</v>
      </c>
      <c r="J55" s="106" t="str">
        <f>IF(OR(I55="Commission rules",I55="Default values made available and published by the Commission"), "Not applicable", IF(I55="Other Methods","Please specify…",""))</f>
        <v>Not applicable</v>
      </c>
      <c r="K55" s="107">
        <f>IF(F55="","",'2. CBAM CALCULATOR'!M7)</f>
        <v>2.0069377072941177</v>
      </c>
      <c r="L55" s="124" t="s">
        <v>502</v>
      </c>
      <c r="M55" s="102" t="s">
        <v>902</v>
      </c>
      <c r="N55" s="108" t="s">
        <v>919</v>
      </c>
      <c r="O55" s="109">
        <f>'2. CBAM CALCULATOR'!F7/'2. CBAM CALCULATOR'!L7+'2. CBAM CALCULATOR'!U37*'2. CBAM CALCULATOR'!Q37/'2. CBAM CALCULATOR'!L7</f>
        <v>0.60705882352941165</v>
      </c>
      <c r="P55" s="109">
        <v>0.83299999999999996</v>
      </c>
      <c r="Q55" s="110">
        <f>IF(F55="","",'2. CBAM CALCULATOR'!N7)</f>
        <v>0.40676470588235286</v>
      </c>
      <c r="R55" s="111" t="s">
        <v>928</v>
      </c>
      <c r="S55" s="112" t="s">
        <v>563</v>
      </c>
      <c r="T55" s="113" t="str">
        <f>VLOOKUP(S55,LISTS!D$3:E$47,2,FALSE)</f>
        <v>P34</v>
      </c>
      <c r="V55" s="37"/>
      <c r="W55" s="37"/>
      <c r="X55" s="37"/>
      <c r="Y55" s="37"/>
      <c r="Z55" s="37"/>
      <c r="AA55" s="37"/>
    </row>
    <row r="56" spans="1:27" s="36" customFormat="1" ht="60" customHeight="1" thickBot="1" x14ac:dyDescent="0.25">
      <c r="A56" s="265"/>
      <c r="C56" s="125" t="s">
        <v>41</v>
      </c>
      <c r="D56" s="155"/>
      <c r="E56" s="126">
        <v>73181535</v>
      </c>
      <c r="F56" s="127" t="s">
        <v>1113</v>
      </c>
      <c r="G56" s="126" t="s">
        <v>452</v>
      </c>
      <c r="H56" s="128" t="s">
        <v>1107</v>
      </c>
      <c r="I56" s="129" t="str">
        <f t="shared" si="0"/>
        <v>Commission rules</v>
      </c>
      <c r="J56" s="130" t="str">
        <f>IF(OR(I56="Commission rules",I56="Default values made available and published by the Commission"), "Not applicable", IF(I56="Other Methods","Please specify…",""))</f>
        <v>Not applicable</v>
      </c>
      <c r="K56" s="131">
        <f>IF(F56="","",'2. CBAM CALCULATOR'!M8)</f>
        <v>1.9884332312195123</v>
      </c>
      <c r="L56" s="132" t="s">
        <v>502</v>
      </c>
      <c r="M56" s="127" t="s">
        <v>902</v>
      </c>
      <c r="N56" s="133" t="s">
        <v>919</v>
      </c>
      <c r="O56" s="134">
        <f>'2. CBAM CALCULATOR'!F8/'2. CBAM CALCULATOR'!L8+'2. CBAM CALCULATOR'!U38*'2. CBAM CALCULATOR'!Q38/'2. CBAM CALCULATOR'!L8</f>
        <v>2.7353658536585366</v>
      </c>
      <c r="P56" s="134">
        <v>0.83299999999999996</v>
      </c>
      <c r="Q56" s="135">
        <f>IF(F56="","",'2. CBAM CALCULATOR'!N8)</f>
        <v>2.278559756097561</v>
      </c>
      <c r="R56" s="136" t="s">
        <v>928</v>
      </c>
      <c r="S56" s="137" t="s">
        <v>563</v>
      </c>
      <c r="T56" s="138" t="str">
        <f>VLOOKUP(S56,LISTS!D$3:E$47,2,FALSE)</f>
        <v>P34</v>
      </c>
      <c r="V56" s="37"/>
      <c r="W56" s="37"/>
      <c r="X56" s="37"/>
      <c r="Y56" s="37"/>
      <c r="Z56" s="37"/>
      <c r="AA56" s="37"/>
    </row>
    <row r="57" spans="1:27" s="37" customFormat="1" ht="60" customHeight="1" x14ac:dyDescent="0.2">
      <c r="A57" s="265"/>
      <c r="C57" s="211">
        <v>1</v>
      </c>
      <c r="D57" s="152"/>
      <c r="E57" s="212"/>
      <c r="F57" s="213"/>
      <c r="G57" s="212"/>
      <c r="H57" s="214"/>
      <c r="I57" s="215" t="str">
        <f t="shared" si="0"/>
        <v/>
      </c>
      <c r="J57" s="212" t="str">
        <f>IF(OR(I57="Commission rules",I57="Default values made available and published by the Commission"), "Not applicable", IF(I57="Other Methods","Please specify…",""))</f>
        <v/>
      </c>
      <c r="K57" s="216" t="str">
        <f>IF(ISERROR(IF(F57="","",'2. CBAM CALCULATOR'!M9)),"Overwrite, or fill out sheet CBAM CALCULATOR",'2. CBAM CALCULATOR'!M9)</f>
        <v/>
      </c>
      <c r="L57" s="217" t="str">
        <f>IF(F57="","","Other data (EMBER data)")</f>
        <v/>
      </c>
      <c r="M57" s="213"/>
      <c r="N57" s="213" t="str">
        <f>IF(F57="","",IF(L57="IEA data","Not applicable",IF(L57="Other data (EMBER data)","Dataset by Ember: Yearly electricity data. 2023.","")))</f>
        <v/>
      </c>
      <c r="O57" s="218" t="str">
        <f>IF(ISERROR(IF(F57="","",'2. CBAM CALCULATOR'!O9)),"Overwrite, or fill out sheet CBAM CALCULATOR",'2. CBAM CALCULATOR'!O9)</f>
        <v/>
      </c>
      <c r="P57" s="219" t="str">
        <f>IF(N57="Dataset by Ember: Yearly electricity data. 2023.",IF(ISERROR(VLOOKUP(G57,LISTS!AE:AF,2,FALSE)),LISTS!$AF$86,VLOOKUP(G57,LISTS!AE:AF,2,FALSE)),"")</f>
        <v/>
      </c>
      <c r="Q57" s="220" t="str">
        <f>IF(ISERROR(IF(F57="","",'2. CBAM CALCULATOR'!N9)),"Overwrite, or fill out sheet CBAM CALCULATOR",'2. CBAM CALCULATOR'!N9)</f>
        <v/>
      </c>
      <c r="R57" s="221" t="str">
        <f>IF(F57="","",IF(L57="IEA data","Not applicable",IF(N57="Dataset by Ember: Yearly electricity data. 2023.","Link: https://ember-climate.org/data-catalogue/yearly-electricity-data/","")))</f>
        <v/>
      </c>
      <c r="S57" s="217"/>
      <c r="T57" s="222" t="str">
        <f>IF(F57="","",VLOOKUP(S57,LISTS!D$3:E$47,2,FALSE))</f>
        <v/>
      </c>
    </row>
    <row r="58" spans="1:27" s="38" customFormat="1" ht="60" customHeight="1" x14ac:dyDescent="0.2">
      <c r="A58" s="265"/>
      <c r="C58" s="65">
        <v>2</v>
      </c>
      <c r="D58" s="152"/>
      <c r="E58" s="120"/>
      <c r="F58" s="119"/>
      <c r="G58" s="120"/>
      <c r="H58" s="223"/>
      <c r="I58" s="224" t="str">
        <f t="shared" si="0"/>
        <v/>
      </c>
      <c r="J58" s="120" t="str">
        <f>IF(OR(I58="Commission rules",I58="Default values made available and published by the Commission"), "Not applicable", IF(I58="Other Methods","Please specify…",""))</f>
        <v/>
      </c>
      <c r="K58" s="225" t="str">
        <f>IF(ISERROR(IF(F58="","",'2. CBAM CALCULATOR'!M10)),"Overwrite, or fill out sheet CBAM CALCULATOR",'2. CBAM CALCULATOR'!M10)</f>
        <v/>
      </c>
      <c r="L58" s="226" t="str">
        <f t="shared" ref="L58:L76" si="1">IF(F58="","","Other data (EMBER data)")</f>
        <v/>
      </c>
      <c r="M58" s="119"/>
      <c r="N58" s="213" t="str">
        <f t="shared" ref="N58:N76" si="2">IF(F58="","",IF(L58="IEA data","Not applicable",IF(L58="Other data (EMBER data)","Dataset by Ember: Yearly electricity data. 2023.","")))</f>
        <v/>
      </c>
      <c r="O58" s="199" t="str">
        <f>IF(ISERROR(IF(F58="","",'2. CBAM CALCULATOR'!O10)),"Overwrite, or fill out sheet CBAM CALCULATOR",'2. CBAM CALCULATOR'!O10)</f>
        <v/>
      </c>
      <c r="P58" s="227" t="str">
        <f>IF(N58="Dataset by Ember: Yearly electricity data. 2023.",IF(ISERROR(VLOOKUP(G58,LISTS!AE:AF,2,FALSE)),LISTS!$AF$86,VLOOKUP(G58,LISTS!AE:AF,2,FALSE)),"")</f>
        <v/>
      </c>
      <c r="Q58" s="228" t="str">
        <f>IF(ISERROR(IF(F58="","",'2. CBAM CALCULATOR'!N10)),"Overwrite, or fill out sheet CBAM CALCULATOR",'2. CBAM CALCULATOR'!N10)</f>
        <v/>
      </c>
      <c r="R58" s="221" t="str">
        <f t="shared" ref="R58:R76" si="3">IF(F58="","",IF(L58="IEA data","Not applicable",IF(N58="Dataset by Ember: Yearly electricity data. 2023.","Link: https://ember-climate.org/data-catalogue/yearly-electricity-data/","")))</f>
        <v/>
      </c>
      <c r="S58" s="226"/>
      <c r="T58" s="229" t="str">
        <f>IF(F58="","",VLOOKUP(S58,LISTS!D$3:E$47,2,FALSE))</f>
        <v/>
      </c>
      <c r="V58" s="37"/>
      <c r="W58" s="37"/>
      <c r="X58" s="37"/>
      <c r="Y58" s="37"/>
      <c r="Z58" s="37"/>
      <c r="AA58" s="37"/>
    </row>
    <row r="59" spans="1:27" s="38" customFormat="1" ht="60" customHeight="1" x14ac:dyDescent="0.2">
      <c r="A59" s="265"/>
      <c r="C59" s="65">
        <v>3</v>
      </c>
      <c r="D59" s="152"/>
      <c r="E59" s="120"/>
      <c r="F59" s="119"/>
      <c r="G59" s="120"/>
      <c r="H59" s="223"/>
      <c r="I59" s="224" t="str">
        <f t="shared" si="0"/>
        <v/>
      </c>
      <c r="J59" s="120" t="str">
        <f t="shared" ref="J59:J76" si="4">IF(OR(I59="Commission rules",I59="Default values made available and published by the Commission"), "Not applicable", IF(I59="Other Methods","Please specify…",""))</f>
        <v/>
      </c>
      <c r="K59" s="225" t="str">
        <f>IF(ISERROR(IF(F59="","",'2. CBAM CALCULATOR'!M11)),"Overwrite, or fill out sheet CBAM CALCULATOR",'2. CBAM CALCULATOR'!M11)</f>
        <v/>
      </c>
      <c r="L59" s="226" t="str">
        <f t="shared" si="1"/>
        <v/>
      </c>
      <c r="M59" s="119"/>
      <c r="N59" s="213" t="str">
        <f t="shared" si="2"/>
        <v/>
      </c>
      <c r="O59" s="199" t="str">
        <f>IF(ISERROR(IF(F59="","",'2. CBAM CALCULATOR'!O11)),"Overwrite, or fill out sheet CBAM CALCULATOR",'2. CBAM CALCULATOR'!O11)</f>
        <v/>
      </c>
      <c r="P59" s="227" t="str">
        <f>IF(N59="Dataset by Ember: Yearly electricity data. 2023.",IF(ISERROR(VLOOKUP(G59,LISTS!AE:AF,2,FALSE)),LISTS!$AF$86,VLOOKUP(G59,LISTS!AE:AF,2,FALSE)),"")</f>
        <v/>
      </c>
      <c r="Q59" s="228" t="str">
        <f>IF(ISERROR(IF(F59="","",'2. CBAM CALCULATOR'!N11)),"Overwrite, or fill out sheet CBAM CALCULATOR",'2. CBAM CALCULATOR'!N11)</f>
        <v/>
      </c>
      <c r="R59" s="221" t="str">
        <f t="shared" si="3"/>
        <v/>
      </c>
      <c r="S59" s="226"/>
      <c r="T59" s="229" t="str">
        <f>IF(F59="","",VLOOKUP(S59,LISTS!D$3:E$47,2,FALSE))</f>
        <v/>
      </c>
      <c r="V59" s="37"/>
      <c r="W59" s="37"/>
      <c r="X59" s="37"/>
      <c r="Y59" s="37"/>
      <c r="Z59" s="37"/>
      <c r="AA59" s="37"/>
    </row>
    <row r="60" spans="1:27" s="38" customFormat="1" ht="60" customHeight="1" x14ac:dyDescent="0.2">
      <c r="A60" s="265"/>
      <c r="C60" s="65">
        <v>4</v>
      </c>
      <c r="D60" s="152"/>
      <c r="E60" s="120"/>
      <c r="F60" s="119"/>
      <c r="G60" s="120"/>
      <c r="H60" s="223"/>
      <c r="I60" s="224" t="str">
        <f t="shared" si="0"/>
        <v/>
      </c>
      <c r="J60" s="120" t="str">
        <f t="shared" si="4"/>
        <v/>
      </c>
      <c r="K60" s="225" t="str">
        <f>IF(ISERROR(IF(F60="","",'2. CBAM CALCULATOR'!M12)),"Overwrite, or fill out sheet CBAM CALCULATOR",'2. CBAM CALCULATOR'!M12)</f>
        <v/>
      </c>
      <c r="L60" s="226" t="str">
        <f t="shared" si="1"/>
        <v/>
      </c>
      <c r="M60" s="119"/>
      <c r="N60" s="213" t="str">
        <f t="shared" si="2"/>
        <v/>
      </c>
      <c r="O60" s="199" t="str">
        <f>IF(ISERROR(IF(F60="","",'2. CBAM CALCULATOR'!O12)),"Overwrite, or fill out sheet CBAM CALCULATOR",'2. CBAM CALCULATOR'!O12)</f>
        <v/>
      </c>
      <c r="P60" s="227" t="str">
        <f>IF(N60="Dataset by Ember: Yearly electricity data. 2023.",IF(ISERROR(VLOOKUP(G60,LISTS!AE:AF,2,FALSE)),LISTS!$AF$86,VLOOKUP(G60,LISTS!AE:AF,2,FALSE)),"")</f>
        <v/>
      </c>
      <c r="Q60" s="228" t="str">
        <f>IF(ISERROR(IF(F60="","",'2. CBAM CALCULATOR'!N12)),"Overwrite, or fill out sheet CBAM CALCULATOR",'2. CBAM CALCULATOR'!N12)</f>
        <v/>
      </c>
      <c r="R60" s="221" t="str">
        <f t="shared" si="3"/>
        <v/>
      </c>
      <c r="S60" s="226"/>
      <c r="T60" s="229" t="str">
        <f>IF(F60="","",VLOOKUP(S60,LISTS!D$3:E$47,2,FALSE))</f>
        <v/>
      </c>
      <c r="V60" s="37"/>
      <c r="W60" s="37"/>
      <c r="X60" s="37"/>
      <c r="Y60" s="37"/>
      <c r="Z60" s="37"/>
      <c r="AA60" s="37"/>
    </row>
    <row r="61" spans="1:27" s="38" customFormat="1" ht="60" customHeight="1" x14ac:dyDescent="0.2">
      <c r="A61" s="265"/>
      <c r="C61" s="65">
        <v>5</v>
      </c>
      <c r="D61" s="152"/>
      <c r="E61" s="120"/>
      <c r="F61" s="119"/>
      <c r="G61" s="120"/>
      <c r="H61" s="223"/>
      <c r="I61" s="224" t="str">
        <f t="shared" si="0"/>
        <v/>
      </c>
      <c r="J61" s="120" t="str">
        <f t="shared" si="4"/>
        <v/>
      </c>
      <c r="K61" s="225" t="str">
        <f>IF(ISERROR(IF(F61="","",'2. CBAM CALCULATOR'!M13)),"Overwrite, or fill out sheet CBAM CALCULATOR",'2. CBAM CALCULATOR'!M13)</f>
        <v/>
      </c>
      <c r="L61" s="226" t="str">
        <f t="shared" si="1"/>
        <v/>
      </c>
      <c r="M61" s="119"/>
      <c r="N61" s="213" t="str">
        <f t="shared" si="2"/>
        <v/>
      </c>
      <c r="O61" s="199" t="str">
        <f>IF(ISERROR(IF(F61="","",'2. CBAM CALCULATOR'!O13)),"Overwrite, or fill out sheet CBAM CALCULATOR",'2. CBAM CALCULATOR'!O13)</f>
        <v/>
      </c>
      <c r="P61" s="227" t="str">
        <f>IF(N61="Dataset by Ember: Yearly electricity data. 2023.",IF(ISERROR(VLOOKUP(G61,LISTS!AE:AF,2,FALSE)),LISTS!$AF$86,VLOOKUP(G61,LISTS!AE:AF,2,FALSE)),"")</f>
        <v/>
      </c>
      <c r="Q61" s="228" t="str">
        <f>IF(ISERROR(IF(F61="","",'2. CBAM CALCULATOR'!N13)),"Overwrite, or fill out sheet CBAM CALCULATOR",'2. CBAM CALCULATOR'!N13)</f>
        <v/>
      </c>
      <c r="R61" s="221" t="str">
        <f t="shared" si="3"/>
        <v/>
      </c>
      <c r="S61" s="226"/>
      <c r="T61" s="229" t="str">
        <f>IF(F61="","",VLOOKUP(S61,LISTS!D$3:E$47,2,FALSE))</f>
        <v/>
      </c>
      <c r="V61" s="37"/>
      <c r="W61" s="37"/>
      <c r="X61" s="37"/>
      <c r="Y61" s="37"/>
      <c r="Z61" s="37"/>
      <c r="AA61" s="37"/>
    </row>
    <row r="62" spans="1:27" s="38" customFormat="1" ht="60" customHeight="1" x14ac:dyDescent="0.2">
      <c r="A62" s="265"/>
      <c r="C62" s="65">
        <v>6</v>
      </c>
      <c r="D62" s="152"/>
      <c r="E62" s="120"/>
      <c r="F62" s="119"/>
      <c r="G62" s="120"/>
      <c r="H62" s="223"/>
      <c r="I62" s="224" t="str">
        <f t="shared" si="0"/>
        <v/>
      </c>
      <c r="J62" s="120" t="str">
        <f t="shared" si="4"/>
        <v/>
      </c>
      <c r="K62" s="225" t="str">
        <f>IF(ISERROR(IF(F62="","",'2. CBAM CALCULATOR'!M14)),"Overwrite, or fill out sheet CBAM CALCULATOR",'2. CBAM CALCULATOR'!M14)</f>
        <v/>
      </c>
      <c r="L62" s="226" t="str">
        <f t="shared" si="1"/>
        <v/>
      </c>
      <c r="M62" s="119"/>
      <c r="N62" s="213" t="str">
        <f t="shared" si="2"/>
        <v/>
      </c>
      <c r="O62" s="199" t="str">
        <f>IF(ISERROR(IF(F62="","",'2. CBAM CALCULATOR'!O14)),"Overwrite, or fill out sheet CBAM CALCULATOR",'2. CBAM CALCULATOR'!O14)</f>
        <v/>
      </c>
      <c r="P62" s="227" t="str">
        <f>IF(N62="Dataset by Ember: Yearly electricity data. 2023.",IF(ISERROR(VLOOKUP(G62,LISTS!AE:AF,2,FALSE)),LISTS!$AF$86,VLOOKUP(G62,LISTS!AE:AF,2,FALSE)),"")</f>
        <v/>
      </c>
      <c r="Q62" s="228" t="str">
        <f>IF(ISERROR(IF(F62="","",'2. CBAM CALCULATOR'!N14)),"Overwrite, or fill out sheet CBAM CALCULATOR",'2. CBAM CALCULATOR'!N14)</f>
        <v/>
      </c>
      <c r="R62" s="221" t="str">
        <f t="shared" si="3"/>
        <v/>
      </c>
      <c r="S62" s="226"/>
      <c r="T62" s="229" t="str">
        <f>IF(F62="","",VLOOKUP(S62,LISTS!D$3:E$47,2,FALSE))</f>
        <v/>
      </c>
      <c r="V62" s="37"/>
      <c r="W62" s="37"/>
      <c r="X62" s="37"/>
      <c r="Y62" s="37"/>
      <c r="Z62" s="37"/>
      <c r="AA62" s="37"/>
    </row>
    <row r="63" spans="1:27" s="38" customFormat="1" ht="60" customHeight="1" x14ac:dyDescent="0.2">
      <c r="A63" s="265"/>
      <c r="C63" s="65">
        <v>7</v>
      </c>
      <c r="D63" s="152"/>
      <c r="E63" s="120"/>
      <c r="F63" s="119"/>
      <c r="G63" s="120"/>
      <c r="H63" s="223"/>
      <c r="I63" s="224" t="str">
        <f t="shared" si="0"/>
        <v/>
      </c>
      <c r="J63" s="120" t="str">
        <f t="shared" si="4"/>
        <v/>
      </c>
      <c r="K63" s="225" t="str">
        <f>IF(ISERROR(IF(F63="","",'2. CBAM CALCULATOR'!M15)),"Overwrite, or fill out sheet CBAM CALCULATOR",'2. CBAM CALCULATOR'!M15)</f>
        <v/>
      </c>
      <c r="L63" s="226" t="str">
        <f t="shared" si="1"/>
        <v/>
      </c>
      <c r="M63" s="119"/>
      <c r="N63" s="213" t="str">
        <f t="shared" si="2"/>
        <v/>
      </c>
      <c r="O63" s="199" t="str">
        <f>IF(ISERROR(IF(F63="","",'2. CBAM CALCULATOR'!O15)),"Overwrite, or fill out sheet CBAM CALCULATOR",'2. CBAM CALCULATOR'!O15)</f>
        <v/>
      </c>
      <c r="P63" s="227" t="str">
        <f>IF(N63="Dataset by Ember: Yearly electricity data. 2023.",IF(ISERROR(VLOOKUP(G63,LISTS!AE:AF,2,FALSE)),LISTS!$AF$86,VLOOKUP(G63,LISTS!AE:AF,2,FALSE)),"")</f>
        <v/>
      </c>
      <c r="Q63" s="228" t="str">
        <f>IF(ISERROR(IF(F63="","",'2. CBAM CALCULATOR'!N15)),"Overwrite, or fill out sheet CBAM CALCULATOR",'2. CBAM CALCULATOR'!N15)</f>
        <v/>
      </c>
      <c r="R63" s="221" t="str">
        <f t="shared" si="3"/>
        <v/>
      </c>
      <c r="S63" s="226"/>
      <c r="T63" s="229" t="str">
        <f>IF(F63="","",VLOOKUP(S63,LISTS!D$3:E$47,2,FALSE))</f>
        <v/>
      </c>
      <c r="V63" s="37"/>
      <c r="W63" s="37"/>
      <c r="X63" s="37"/>
      <c r="Y63" s="37"/>
      <c r="Z63" s="37"/>
      <c r="AA63" s="37"/>
    </row>
    <row r="64" spans="1:27" s="38" customFormat="1" ht="60" customHeight="1" x14ac:dyDescent="0.2">
      <c r="A64" s="265"/>
      <c r="C64" s="65">
        <v>8</v>
      </c>
      <c r="D64" s="152"/>
      <c r="E64" s="120"/>
      <c r="F64" s="119"/>
      <c r="G64" s="120"/>
      <c r="H64" s="223"/>
      <c r="I64" s="224" t="str">
        <f t="shared" si="0"/>
        <v/>
      </c>
      <c r="J64" s="120" t="str">
        <f t="shared" si="4"/>
        <v/>
      </c>
      <c r="K64" s="225" t="str">
        <f>IF(ISERROR(IF(F64="","",'2. CBAM CALCULATOR'!M16)),"Overwrite, or fill out sheet CBAM CALCULATOR",'2. CBAM CALCULATOR'!M16)</f>
        <v/>
      </c>
      <c r="L64" s="226" t="str">
        <f t="shared" si="1"/>
        <v/>
      </c>
      <c r="M64" s="119"/>
      <c r="N64" s="213" t="str">
        <f t="shared" si="2"/>
        <v/>
      </c>
      <c r="O64" s="199" t="str">
        <f>IF(ISERROR(IF(F64="","",'2. CBAM CALCULATOR'!O16)),"Overwrite, or fill out sheet CBAM CALCULATOR",'2. CBAM CALCULATOR'!O16)</f>
        <v/>
      </c>
      <c r="P64" s="227" t="str">
        <f>IF(N64="Dataset by Ember: Yearly electricity data. 2023.",IF(ISERROR(VLOOKUP(G64,LISTS!AE:AF,2,FALSE)),LISTS!$AF$86,VLOOKUP(G64,LISTS!AE:AF,2,FALSE)),"")</f>
        <v/>
      </c>
      <c r="Q64" s="228" t="str">
        <f>IF(ISERROR(IF(F64="","",'2. CBAM CALCULATOR'!N16)),"Overwrite, or fill out sheet CBAM CALCULATOR",'2. CBAM CALCULATOR'!N16)</f>
        <v/>
      </c>
      <c r="R64" s="221" t="str">
        <f t="shared" si="3"/>
        <v/>
      </c>
      <c r="S64" s="226"/>
      <c r="T64" s="229" t="str">
        <f>IF(F64="","",VLOOKUP(S64,LISTS!D$3:E$47,2,FALSE))</f>
        <v/>
      </c>
      <c r="V64" s="37"/>
      <c r="W64" s="37"/>
      <c r="X64" s="37"/>
      <c r="Y64" s="37"/>
      <c r="Z64" s="37"/>
      <c r="AA64" s="37"/>
    </row>
    <row r="65" spans="1:27" s="38" customFormat="1" ht="60" customHeight="1" x14ac:dyDescent="0.2">
      <c r="A65" s="265"/>
      <c r="C65" s="65">
        <v>9</v>
      </c>
      <c r="D65" s="152"/>
      <c r="E65" s="120"/>
      <c r="F65" s="119"/>
      <c r="G65" s="120"/>
      <c r="H65" s="223"/>
      <c r="I65" s="224" t="str">
        <f t="shared" si="0"/>
        <v/>
      </c>
      <c r="J65" s="120" t="str">
        <f t="shared" si="4"/>
        <v/>
      </c>
      <c r="K65" s="225" t="str">
        <f>IF(ISERROR(IF(F65="","",'2. CBAM CALCULATOR'!M17)),"Overwrite, or fill out sheet CBAM CALCULATOR",'2. CBAM CALCULATOR'!M17)</f>
        <v/>
      </c>
      <c r="L65" s="226" t="str">
        <f t="shared" si="1"/>
        <v/>
      </c>
      <c r="M65" s="119"/>
      <c r="N65" s="213" t="str">
        <f t="shared" si="2"/>
        <v/>
      </c>
      <c r="O65" s="199" t="str">
        <f>IF(ISERROR(IF(F65="","",'2. CBAM CALCULATOR'!O17)),"Overwrite, or fill out sheet CBAM CALCULATOR",'2. CBAM CALCULATOR'!O17)</f>
        <v/>
      </c>
      <c r="P65" s="227" t="str">
        <f>IF(N65="Dataset by Ember: Yearly electricity data. 2023.",IF(ISERROR(VLOOKUP(G65,LISTS!AE:AF,2,FALSE)),LISTS!$AF$86,VLOOKUP(G65,LISTS!AE:AF,2,FALSE)),"")</f>
        <v/>
      </c>
      <c r="Q65" s="228" t="str">
        <f>IF(ISERROR(IF(F65="","",'2. CBAM CALCULATOR'!N17)),"Overwrite, or fill out sheet CBAM CALCULATOR",'2. CBAM CALCULATOR'!N17)</f>
        <v/>
      </c>
      <c r="R65" s="221" t="str">
        <f t="shared" si="3"/>
        <v/>
      </c>
      <c r="S65" s="226"/>
      <c r="T65" s="229" t="str">
        <f>IF(F65="","",VLOOKUP(S65,LISTS!D$3:E$47,2,FALSE))</f>
        <v/>
      </c>
      <c r="V65" s="37"/>
      <c r="W65" s="37"/>
      <c r="X65" s="37"/>
      <c r="Y65" s="37"/>
      <c r="Z65" s="37"/>
      <c r="AA65" s="37"/>
    </row>
    <row r="66" spans="1:27" s="38" customFormat="1" ht="60" customHeight="1" x14ac:dyDescent="0.2">
      <c r="A66" s="265"/>
      <c r="C66" s="65">
        <v>10</v>
      </c>
      <c r="D66" s="152"/>
      <c r="E66" s="120"/>
      <c r="F66" s="119"/>
      <c r="G66" s="120"/>
      <c r="H66" s="223"/>
      <c r="I66" s="224" t="str">
        <f t="shared" si="0"/>
        <v/>
      </c>
      <c r="J66" s="120" t="str">
        <f t="shared" si="4"/>
        <v/>
      </c>
      <c r="K66" s="225" t="str">
        <f>IF(ISERROR(IF(F66="","",'2. CBAM CALCULATOR'!M18)),"Overwrite, or fill out sheet CBAM CALCULATOR",'2. CBAM CALCULATOR'!M18)</f>
        <v/>
      </c>
      <c r="L66" s="226" t="str">
        <f t="shared" si="1"/>
        <v/>
      </c>
      <c r="M66" s="119"/>
      <c r="N66" s="213" t="str">
        <f t="shared" si="2"/>
        <v/>
      </c>
      <c r="O66" s="199" t="str">
        <f>IF(ISERROR(IF(F66="","",'2. CBAM CALCULATOR'!O18)),"Overwrite, or fill out sheet CBAM CALCULATOR",'2. CBAM CALCULATOR'!O18)</f>
        <v/>
      </c>
      <c r="P66" s="227" t="str">
        <f>IF(N66="Dataset by Ember: Yearly electricity data. 2023.",IF(ISERROR(VLOOKUP(G66,LISTS!AE:AF,2,FALSE)),LISTS!$AF$86,VLOOKUP(G66,LISTS!AE:AF,2,FALSE)),"")</f>
        <v/>
      </c>
      <c r="Q66" s="228" t="str">
        <f>IF(ISERROR(IF(F66="","",'2. CBAM CALCULATOR'!N18)),"Overwrite, or fill out sheet CBAM CALCULATOR",'2. CBAM CALCULATOR'!N18)</f>
        <v/>
      </c>
      <c r="R66" s="221" t="str">
        <f t="shared" si="3"/>
        <v/>
      </c>
      <c r="S66" s="226"/>
      <c r="T66" s="229" t="str">
        <f>IF(F66="","",VLOOKUP(S66,LISTS!D$3:E$47,2,FALSE))</f>
        <v/>
      </c>
      <c r="V66" s="37"/>
      <c r="W66" s="37"/>
      <c r="X66" s="37"/>
      <c r="Y66" s="37"/>
      <c r="Z66" s="37"/>
      <c r="AA66" s="37"/>
    </row>
    <row r="67" spans="1:27" s="38" customFormat="1" ht="60" customHeight="1" x14ac:dyDescent="0.2">
      <c r="A67" s="265"/>
      <c r="C67" s="65">
        <v>11</v>
      </c>
      <c r="D67" s="152"/>
      <c r="E67" s="120"/>
      <c r="F67" s="119"/>
      <c r="G67" s="120"/>
      <c r="H67" s="223"/>
      <c r="I67" s="224" t="str">
        <f t="shared" si="0"/>
        <v/>
      </c>
      <c r="J67" s="120" t="str">
        <f t="shared" si="4"/>
        <v/>
      </c>
      <c r="K67" s="225" t="str">
        <f>IF(ISERROR(IF(F67="","",'2. CBAM CALCULATOR'!M19)),"Overwrite, or fill out sheet CBAM CALCULATOR",'2. CBAM CALCULATOR'!M19)</f>
        <v/>
      </c>
      <c r="L67" s="226" t="str">
        <f t="shared" si="1"/>
        <v/>
      </c>
      <c r="M67" s="119"/>
      <c r="N67" s="213" t="str">
        <f t="shared" si="2"/>
        <v/>
      </c>
      <c r="O67" s="199" t="str">
        <f>IF(ISERROR(IF(F67="","",'2. CBAM CALCULATOR'!O19)),"Overwrite, or fill out sheet CBAM CALCULATOR",'2. CBAM CALCULATOR'!O19)</f>
        <v/>
      </c>
      <c r="P67" s="227" t="str">
        <f>IF(N67="Dataset by Ember: Yearly electricity data. 2023.",IF(ISERROR(VLOOKUP(G67,LISTS!AE:AF,2,FALSE)),LISTS!$AF$86,VLOOKUP(G67,LISTS!AE:AF,2,FALSE)),"")</f>
        <v/>
      </c>
      <c r="Q67" s="228" t="str">
        <f>IF(ISERROR(IF(F67="","",'2. CBAM CALCULATOR'!N19)),"Overwrite, or fill out sheet CBAM CALCULATOR",'2. CBAM CALCULATOR'!N19)</f>
        <v/>
      </c>
      <c r="R67" s="221" t="str">
        <f t="shared" si="3"/>
        <v/>
      </c>
      <c r="S67" s="226"/>
      <c r="T67" s="229" t="str">
        <f>IF(F67="","",VLOOKUP(S67,LISTS!D$3:E$47,2,FALSE))</f>
        <v/>
      </c>
      <c r="V67" s="37"/>
      <c r="W67" s="37"/>
      <c r="X67" s="37"/>
      <c r="Y67" s="37"/>
      <c r="Z67" s="37"/>
      <c r="AA67" s="37"/>
    </row>
    <row r="68" spans="1:27" s="38" customFormat="1" ht="60" customHeight="1" x14ac:dyDescent="0.2">
      <c r="A68" s="265"/>
      <c r="C68" s="65">
        <v>12</v>
      </c>
      <c r="D68" s="152"/>
      <c r="E68" s="120"/>
      <c r="F68" s="119"/>
      <c r="G68" s="120"/>
      <c r="H68" s="223"/>
      <c r="I68" s="224" t="str">
        <f t="shared" si="0"/>
        <v/>
      </c>
      <c r="J68" s="120" t="str">
        <f t="shared" si="4"/>
        <v/>
      </c>
      <c r="K68" s="225" t="str">
        <f>IF(ISERROR(IF(F68="","",'2. CBAM CALCULATOR'!M20)),"Overwrite, or fill out sheet CBAM CALCULATOR",'2. CBAM CALCULATOR'!M20)</f>
        <v/>
      </c>
      <c r="L68" s="226" t="str">
        <f t="shared" si="1"/>
        <v/>
      </c>
      <c r="M68" s="119"/>
      <c r="N68" s="213" t="str">
        <f t="shared" si="2"/>
        <v/>
      </c>
      <c r="O68" s="199" t="str">
        <f>IF(ISERROR(IF(F68="","",'2. CBAM CALCULATOR'!O20)),"Overwrite, or fill out sheet CBAM CALCULATOR",'2. CBAM CALCULATOR'!O20)</f>
        <v/>
      </c>
      <c r="P68" s="227" t="str">
        <f>IF(N68="Dataset by Ember: Yearly electricity data. 2023.",IF(ISERROR(VLOOKUP(G68,LISTS!AE:AF,2,FALSE)),LISTS!$AF$86,VLOOKUP(G68,LISTS!AE:AF,2,FALSE)),"")</f>
        <v/>
      </c>
      <c r="Q68" s="228" t="str">
        <f>IF(ISERROR(IF(F68="","",'2. CBAM CALCULATOR'!N20)),"Overwrite, or fill out sheet CBAM CALCULATOR",'2. CBAM CALCULATOR'!N20)</f>
        <v/>
      </c>
      <c r="R68" s="221" t="str">
        <f t="shared" si="3"/>
        <v/>
      </c>
      <c r="S68" s="226"/>
      <c r="T68" s="229" t="str">
        <f>IF(F68="","",VLOOKUP(S68,LISTS!D$3:E$47,2,FALSE))</f>
        <v/>
      </c>
      <c r="V68" s="37"/>
      <c r="W68" s="37"/>
      <c r="X68" s="37"/>
      <c r="Y68" s="37"/>
      <c r="Z68" s="37"/>
      <c r="AA68" s="37"/>
    </row>
    <row r="69" spans="1:27" s="38" customFormat="1" ht="60" customHeight="1" x14ac:dyDescent="0.2">
      <c r="A69" s="265"/>
      <c r="C69" s="65">
        <v>13</v>
      </c>
      <c r="D69" s="152"/>
      <c r="E69" s="120"/>
      <c r="F69" s="119"/>
      <c r="G69" s="120"/>
      <c r="H69" s="223"/>
      <c r="I69" s="224" t="str">
        <f t="shared" si="0"/>
        <v/>
      </c>
      <c r="J69" s="120" t="str">
        <f t="shared" si="4"/>
        <v/>
      </c>
      <c r="K69" s="225" t="str">
        <f>IF(ISERROR(IF(F69="","",'2. CBAM CALCULATOR'!M21)),"Overwrite, or fill out sheet CBAM CALCULATOR",'2. CBAM CALCULATOR'!M21)</f>
        <v/>
      </c>
      <c r="L69" s="226" t="str">
        <f t="shared" si="1"/>
        <v/>
      </c>
      <c r="M69" s="119"/>
      <c r="N69" s="213" t="str">
        <f t="shared" si="2"/>
        <v/>
      </c>
      <c r="O69" s="199" t="str">
        <f>IF(ISERROR(IF(F69="","",'2. CBAM CALCULATOR'!O21)),"Overwrite, or fill out sheet CBAM CALCULATOR",'2. CBAM CALCULATOR'!O21)</f>
        <v/>
      </c>
      <c r="P69" s="227" t="str">
        <f>IF(N69="Dataset by Ember: Yearly electricity data. 2023.",IF(ISERROR(VLOOKUP(G69,LISTS!AE:AF,2,FALSE)),LISTS!$AF$86,VLOOKUP(G69,LISTS!AE:AF,2,FALSE)),"")</f>
        <v/>
      </c>
      <c r="Q69" s="228" t="str">
        <f>IF(ISERROR(IF(F69="","",'2. CBAM CALCULATOR'!N21)),"Overwrite, or fill out sheet CBAM CALCULATOR",'2. CBAM CALCULATOR'!N21)</f>
        <v/>
      </c>
      <c r="R69" s="221" t="str">
        <f t="shared" si="3"/>
        <v/>
      </c>
      <c r="S69" s="226"/>
      <c r="T69" s="229" t="str">
        <f>IF(F69="","",VLOOKUP(S69,LISTS!D$3:E$47,2,FALSE))</f>
        <v/>
      </c>
      <c r="V69" s="37"/>
      <c r="W69" s="37"/>
      <c r="X69" s="37"/>
      <c r="Y69" s="37"/>
      <c r="Z69" s="37"/>
      <c r="AA69" s="37"/>
    </row>
    <row r="70" spans="1:27" s="38" customFormat="1" ht="60" customHeight="1" x14ac:dyDescent="0.2">
      <c r="A70" s="265"/>
      <c r="C70" s="65">
        <v>14</v>
      </c>
      <c r="D70" s="152"/>
      <c r="E70" s="120"/>
      <c r="F70" s="119"/>
      <c r="G70" s="120"/>
      <c r="H70" s="223"/>
      <c r="I70" s="224" t="str">
        <f t="shared" si="0"/>
        <v/>
      </c>
      <c r="J70" s="120" t="str">
        <f t="shared" si="4"/>
        <v/>
      </c>
      <c r="K70" s="225" t="str">
        <f>IF(ISERROR(IF(F70="","",'2. CBAM CALCULATOR'!M22)),"Overwrite, or fill out sheet CBAM CALCULATOR",'2. CBAM CALCULATOR'!M22)</f>
        <v/>
      </c>
      <c r="L70" s="226" t="str">
        <f t="shared" si="1"/>
        <v/>
      </c>
      <c r="M70" s="119"/>
      <c r="N70" s="213" t="str">
        <f t="shared" si="2"/>
        <v/>
      </c>
      <c r="O70" s="199" t="str">
        <f>IF(ISERROR(IF(F70="","",'2. CBAM CALCULATOR'!O22)),"Overwrite, or fill out sheet CBAM CALCULATOR",'2. CBAM CALCULATOR'!O22)</f>
        <v/>
      </c>
      <c r="P70" s="227" t="str">
        <f>IF(N70="Dataset by Ember: Yearly electricity data. 2023.",IF(ISERROR(VLOOKUP(G70,LISTS!AE:AF,2,FALSE)),LISTS!$AF$86,VLOOKUP(G70,LISTS!AE:AF,2,FALSE)),"")</f>
        <v/>
      </c>
      <c r="Q70" s="228" t="str">
        <f>IF(ISERROR(IF(F70="","",'2. CBAM CALCULATOR'!N22)),"Overwrite, or fill out sheet CBAM CALCULATOR",'2. CBAM CALCULATOR'!N22)</f>
        <v/>
      </c>
      <c r="R70" s="221" t="str">
        <f t="shared" si="3"/>
        <v/>
      </c>
      <c r="S70" s="226"/>
      <c r="T70" s="229" t="str">
        <f>IF(F70="","",VLOOKUP(S70,LISTS!D$3:E$47,2,FALSE))</f>
        <v/>
      </c>
      <c r="V70" s="37"/>
      <c r="W70" s="37"/>
      <c r="X70" s="37"/>
      <c r="Y70" s="37"/>
      <c r="Z70" s="37"/>
      <c r="AA70" s="37"/>
    </row>
    <row r="71" spans="1:27" s="38" customFormat="1" ht="60" customHeight="1" x14ac:dyDescent="0.2">
      <c r="A71" s="265"/>
      <c r="C71" s="65">
        <v>15</v>
      </c>
      <c r="D71" s="152"/>
      <c r="E71" s="120"/>
      <c r="F71" s="119"/>
      <c r="G71" s="120"/>
      <c r="H71" s="223"/>
      <c r="I71" s="224" t="str">
        <f t="shared" si="0"/>
        <v/>
      </c>
      <c r="J71" s="120" t="str">
        <f t="shared" si="4"/>
        <v/>
      </c>
      <c r="K71" s="225" t="str">
        <f>IF(ISERROR(IF(F71="","",'2. CBAM CALCULATOR'!M23)),"Overwrite, or fill out sheet CBAM CALCULATOR",'2. CBAM CALCULATOR'!M23)</f>
        <v/>
      </c>
      <c r="L71" s="226" t="str">
        <f t="shared" si="1"/>
        <v/>
      </c>
      <c r="M71" s="119"/>
      <c r="N71" s="213" t="str">
        <f t="shared" si="2"/>
        <v/>
      </c>
      <c r="O71" s="199" t="str">
        <f>IF(ISERROR(IF(F71="","",'2. CBAM CALCULATOR'!O23)),"Overwrite, or fill out sheet CBAM CALCULATOR",'2. CBAM CALCULATOR'!O23)</f>
        <v/>
      </c>
      <c r="P71" s="227" t="str">
        <f>IF(N71="Dataset by Ember: Yearly electricity data. 2023.",IF(ISERROR(VLOOKUP(G71,LISTS!AE:AF,2,FALSE)),LISTS!$AF$86,VLOOKUP(G71,LISTS!AE:AF,2,FALSE)),"")</f>
        <v/>
      </c>
      <c r="Q71" s="228" t="str">
        <f>IF(ISERROR(IF(F71="","",'2. CBAM CALCULATOR'!N23)),"Overwrite, or fill out sheet CBAM CALCULATOR",'2. CBAM CALCULATOR'!N23)</f>
        <v/>
      </c>
      <c r="R71" s="221" t="str">
        <f t="shared" si="3"/>
        <v/>
      </c>
      <c r="S71" s="226"/>
      <c r="T71" s="229" t="str">
        <f>IF(F71="","",VLOOKUP(S71,LISTS!D$3:E$47,2,FALSE))</f>
        <v/>
      </c>
      <c r="V71" s="37"/>
      <c r="W71" s="37"/>
      <c r="X71" s="37"/>
      <c r="Y71" s="37"/>
      <c r="Z71" s="37"/>
      <c r="AA71" s="37"/>
    </row>
    <row r="72" spans="1:27" s="38" customFormat="1" ht="60" customHeight="1" x14ac:dyDescent="0.2">
      <c r="C72" s="65">
        <v>16</v>
      </c>
      <c r="D72" s="152"/>
      <c r="E72" s="120"/>
      <c r="F72" s="119"/>
      <c r="G72" s="120"/>
      <c r="H72" s="223"/>
      <c r="I72" s="224" t="str">
        <f t="shared" si="0"/>
        <v/>
      </c>
      <c r="J72" s="120" t="str">
        <f t="shared" si="4"/>
        <v/>
      </c>
      <c r="K72" s="225" t="str">
        <f>IF(ISERROR(IF(F72="","",'2. CBAM CALCULATOR'!M24)),"Overwrite, or fill out sheet CBAM CALCULATOR",'2. CBAM CALCULATOR'!M24)</f>
        <v/>
      </c>
      <c r="L72" s="226" t="str">
        <f t="shared" si="1"/>
        <v/>
      </c>
      <c r="M72" s="119"/>
      <c r="N72" s="213" t="str">
        <f t="shared" si="2"/>
        <v/>
      </c>
      <c r="O72" s="199" t="str">
        <f>IF(ISERROR(IF(F72="","",'2. CBAM CALCULATOR'!O24)),"Overwrite, or fill out sheet CBAM CALCULATOR",'2. CBAM CALCULATOR'!O24)</f>
        <v/>
      </c>
      <c r="P72" s="227" t="str">
        <f>IF(N72="Dataset by Ember: Yearly electricity data. 2023.",IF(ISERROR(VLOOKUP(G72,LISTS!AE:AF,2,FALSE)),LISTS!$AF$86,VLOOKUP(G72,LISTS!AE:AF,2,FALSE)),"")</f>
        <v/>
      </c>
      <c r="Q72" s="228" t="str">
        <f>IF(ISERROR(IF(F72="","",'2. CBAM CALCULATOR'!N24)),"Overwrite, or fill out sheet CBAM CALCULATOR",'2. CBAM CALCULATOR'!N24)</f>
        <v/>
      </c>
      <c r="R72" s="221" t="str">
        <f t="shared" si="3"/>
        <v/>
      </c>
      <c r="S72" s="226"/>
      <c r="T72" s="229" t="str">
        <f>IF(F72="","",VLOOKUP(S72,LISTS!D$3:E$47,2,FALSE))</f>
        <v/>
      </c>
      <c r="V72" s="37"/>
      <c r="W72" s="37"/>
      <c r="X72" s="37"/>
      <c r="Y72" s="37"/>
      <c r="Z72" s="37"/>
      <c r="AA72" s="37"/>
    </row>
    <row r="73" spans="1:27" s="38" customFormat="1" ht="60" customHeight="1" x14ac:dyDescent="0.2">
      <c r="C73" s="65">
        <v>17</v>
      </c>
      <c r="D73" s="152"/>
      <c r="E73" s="120"/>
      <c r="F73" s="119"/>
      <c r="G73" s="120"/>
      <c r="H73" s="223"/>
      <c r="I73" s="224" t="str">
        <f t="shared" si="0"/>
        <v/>
      </c>
      <c r="J73" s="120" t="str">
        <f t="shared" si="4"/>
        <v/>
      </c>
      <c r="K73" s="225" t="str">
        <f>IF(ISERROR(IF(F73="","",'2. CBAM CALCULATOR'!M25)),"Overwrite, or fill out sheet CBAM CALCULATOR",'2. CBAM CALCULATOR'!M25)</f>
        <v/>
      </c>
      <c r="L73" s="226" t="str">
        <f t="shared" si="1"/>
        <v/>
      </c>
      <c r="M73" s="119"/>
      <c r="N73" s="213" t="str">
        <f t="shared" si="2"/>
        <v/>
      </c>
      <c r="O73" s="199" t="str">
        <f>IF(ISERROR(IF(F73="","",'2. CBAM CALCULATOR'!O25)),"Overwrite, or fill out sheet CBAM CALCULATOR",'2. CBAM CALCULATOR'!O25)</f>
        <v/>
      </c>
      <c r="P73" s="227" t="str">
        <f>IF(N73="Dataset by Ember: Yearly electricity data. 2023.",IF(ISERROR(VLOOKUP(G73,LISTS!AE:AF,2,FALSE)),LISTS!$AF$86,VLOOKUP(G73,LISTS!AE:AF,2,FALSE)),"")</f>
        <v/>
      </c>
      <c r="Q73" s="228" t="str">
        <f>IF(ISERROR(IF(F73="","",'2. CBAM CALCULATOR'!N25)),"Overwrite, or fill out sheet CBAM CALCULATOR",'2. CBAM CALCULATOR'!N25)</f>
        <v/>
      </c>
      <c r="R73" s="221" t="str">
        <f t="shared" si="3"/>
        <v/>
      </c>
      <c r="S73" s="226"/>
      <c r="T73" s="229" t="str">
        <f>IF(F73="","",VLOOKUP(S73,LISTS!D$3:E$47,2,FALSE))</f>
        <v/>
      </c>
      <c r="V73" s="37"/>
      <c r="W73" s="37"/>
      <c r="X73" s="37"/>
      <c r="Y73" s="37"/>
      <c r="Z73" s="37"/>
      <c r="AA73" s="37"/>
    </row>
    <row r="74" spans="1:27" s="38" customFormat="1" ht="60" customHeight="1" x14ac:dyDescent="0.2">
      <c r="C74" s="65">
        <v>18</v>
      </c>
      <c r="D74" s="152"/>
      <c r="E74" s="120"/>
      <c r="F74" s="119"/>
      <c r="G74" s="120"/>
      <c r="H74" s="223"/>
      <c r="I74" s="224" t="str">
        <f t="shared" si="0"/>
        <v/>
      </c>
      <c r="J74" s="120" t="str">
        <f t="shared" si="4"/>
        <v/>
      </c>
      <c r="K74" s="225" t="str">
        <f>IF(ISERROR(IF(F74="","",'2. CBAM CALCULATOR'!M26)),"Overwrite, or fill out sheet CBAM CALCULATOR",'2. CBAM CALCULATOR'!M26)</f>
        <v/>
      </c>
      <c r="L74" s="226" t="str">
        <f t="shared" si="1"/>
        <v/>
      </c>
      <c r="M74" s="119"/>
      <c r="N74" s="213" t="str">
        <f t="shared" si="2"/>
        <v/>
      </c>
      <c r="O74" s="199" t="str">
        <f>IF(ISERROR(IF(F74="","",'2. CBAM CALCULATOR'!O26)),"Overwrite, or fill out sheet CBAM CALCULATOR",'2. CBAM CALCULATOR'!O26)</f>
        <v/>
      </c>
      <c r="P74" s="227" t="str">
        <f>IF(N74="Dataset by Ember: Yearly electricity data. 2023.",IF(ISERROR(VLOOKUP(G74,LISTS!AE:AF,2,FALSE)),LISTS!$AF$86,VLOOKUP(G74,LISTS!AE:AF,2,FALSE)),"")</f>
        <v/>
      </c>
      <c r="Q74" s="228" t="str">
        <f>IF(ISERROR(IF(F74="","",'2. CBAM CALCULATOR'!N26)),"Overwrite, or fill out sheet CBAM CALCULATOR",'2. CBAM CALCULATOR'!N26)</f>
        <v/>
      </c>
      <c r="R74" s="221" t="str">
        <f t="shared" si="3"/>
        <v/>
      </c>
      <c r="S74" s="226"/>
      <c r="T74" s="229" t="str">
        <f>IF(F74="","",VLOOKUP(S74,LISTS!D$3:E$47,2,FALSE))</f>
        <v/>
      </c>
      <c r="V74" s="37"/>
      <c r="W74" s="37"/>
      <c r="X74" s="37"/>
      <c r="Y74" s="37"/>
      <c r="Z74" s="37"/>
      <c r="AA74" s="37"/>
    </row>
    <row r="75" spans="1:27" s="38" customFormat="1" ht="60" customHeight="1" x14ac:dyDescent="0.2">
      <c r="C75" s="65">
        <v>19</v>
      </c>
      <c r="D75" s="152"/>
      <c r="E75" s="120"/>
      <c r="F75" s="119"/>
      <c r="G75" s="120"/>
      <c r="H75" s="223"/>
      <c r="I75" s="224" t="str">
        <f t="shared" si="0"/>
        <v/>
      </c>
      <c r="J75" s="120" t="str">
        <f t="shared" si="4"/>
        <v/>
      </c>
      <c r="K75" s="225" t="str">
        <f>IF(ISERROR(IF(F75="","",'2. CBAM CALCULATOR'!M27)),"Overwrite, or fill out sheet CBAM CALCULATOR",'2. CBAM CALCULATOR'!M27)</f>
        <v/>
      </c>
      <c r="L75" s="226" t="str">
        <f t="shared" si="1"/>
        <v/>
      </c>
      <c r="M75" s="119"/>
      <c r="N75" s="213" t="str">
        <f t="shared" si="2"/>
        <v/>
      </c>
      <c r="O75" s="199" t="str">
        <f>IF(ISERROR(IF(F75="","",'2. CBAM CALCULATOR'!O27)),"Overwrite, or fill out sheet CBAM CALCULATOR",'2. CBAM CALCULATOR'!O27)</f>
        <v/>
      </c>
      <c r="P75" s="227" t="str">
        <f>IF(N75="Dataset by Ember: Yearly electricity data. 2023.",IF(ISERROR(VLOOKUP(G75,LISTS!AE:AF,2,FALSE)),LISTS!$AF$86,VLOOKUP(G75,LISTS!AE:AF,2,FALSE)),"")</f>
        <v/>
      </c>
      <c r="Q75" s="228" t="str">
        <f>IF(ISERROR(IF(F75="","",'2. CBAM CALCULATOR'!N27)),"Overwrite, or fill out sheet CBAM CALCULATOR",'2. CBAM CALCULATOR'!N27)</f>
        <v/>
      </c>
      <c r="R75" s="221" t="str">
        <f t="shared" si="3"/>
        <v/>
      </c>
      <c r="S75" s="226"/>
      <c r="T75" s="229" t="str">
        <f>IF(F75="","",VLOOKUP(S75,LISTS!D$3:E$47,2,FALSE))</f>
        <v/>
      </c>
      <c r="V75" s="37"/>
      <c r="W75" s="37"/>
      <c r="X75" s="37"/>
      <c r="Y75" s="37"/>
      <c r="Z75" s="37"/>
      <c r="AA75" s="37"/>
    </row>
    <row r="76" spans="1:27" s="38" customFormat="1" ht="60" customHeight="1" thickBot="1" x14ac:dyDescent="0.25">
      <c r="C76" s="66">
        <v>20</v>
      </c>
      <c r="D76" s="153"/>
      <c r="E76" s="139"/>
      <c r="F76" s="141"/>
      <c r="G76" s="139"/>
      <c r="H76" s="230"/>
      <c r="I76" s="231" t="str">
        <f t="shared" si="0"/>
        <v/>
      </c>
      <c r="J76" s="139" t="str">
        <f t="shared" si="4"/>
        <v/>
      </c>
      <c r="K76" s="232" t="str">
        <f>IF(ISERROR(IF(F76="","",'2. CBAM CALCULATOR'!M28)),"Overwrite, or fill out sheet CBAM CALCULATOR",'2. CBAM CALCULATOR'!M28)</f>
        <v/>
      </c>
      <c r="L76" s="233" t="str">
        <f t="shared" si="1"/>
        <v/>
      </c>
      <c r="M76" s="141"/>
      <c r="N76" s="141" t="str">
        <f t="shared" si="2"/>
        <v/>
      </c>
      <c r="O76" s="206" t="str">
        <f>IF(ISERROR(IF(F76="","",'2. CBAM CALCULATOR'!O28)),"Overwrite, or fill out sheet CBAM CALCULATOR",'2. CBAM CALCULATOR'!O28)</f>
        <v/>
      </c>
      <c r="P76" s="234" t="str">
        <f>IF(N76="Dataset by Ember: Yearly electricity data. 2023.",IF(ISERROR(VLOOKUP(G76,LISTS!AE:AF,2,FALSE)),LISTS!$AF$86,VLOOKUP(G76,LISTS!AE:AF,2,FALSE)),"")</f>
        <v/>
      </c>
      <c r="Q76" s="235" t="str">
        <f>IF(ISERROR(IF(F76="","",'2. CBAM CALCULATOR'!N28)),"Overwrite, or fill out sheet CBAM CALCULATOR",'2. CBAM CALCULATOR'!N28)</f>
        <v/>
      </c>
      <c r="R76" s="236" t="str">
        <f t="shared" si="3"/>
        <v/>
      </c>
      <c r="S76" s="233"/>
      <c r="T76" s="237" t="str">
        <f>IF(F76="","",VLOOKUP(S76,LISTS!D$3:E$47,2,FALSE))</f>
        <v/>
      </c>
      <c r="V76" s="37"/>
      <c r="W76" s="37"/>
      <c r="X76" s="37"/>
      <c r="Y76" s="37"/>
      <c r="Z76" s="37"/>
      <c r="AA76" s="37"/>
    </row>
    <row r="77" spans="1:27" s="16" customFormat="1" x14ac:dyDescent="0.2"/>
    <row r="78" spans="1:27" s="16" customFormat="1" x14ac:dyDescent="0.2"/>
  </sheetData>
  <sheetProtection algorithmName="SHA-512" hashValue="H4IrPEXU0tn7piED+lRgMMMcmnrpT+B9UeaFCYX3QBuW1U276HKFqiJ1ab2cgRA0SHQXisdjFK4SOXU0Wr57Hg==" saltValue="IuZA5lGoptuoCb0MgaOeBQ==" spinCount="100000" sheet="1" objects="1" scenarios="1"/>
  <protectedRanges>
    <protectedRange sqref="E57:S76 E47 E40:F41 E33:F35 E25:F30 E16:F18 E8:F13" name="Range1"/>
  </protectedRanges>
  <mergeCells count="45">
    <mergeCell ref="E29:F29"/>
    <mergeCell ref="E17:F17"/>
    <mergeCell ref="C30:D30"/>
    <mergeCell ref="E30:F30"/>
    <mergeCell ref="C33:D33"/>
    <mergeCell ref="E33:F33"/>
    <mergeCell ref="C18:D18"/>
    <mergeCell ref="E18:F18"/>
    <mergeCell ref="C25:D25"/>
    <mergeCell ref="E25:F25"/>
    <mergeCell ref="C26:D26"/>
    <mergeCell ref="E26:F26"/>
    <mergeCell ref="C27:D27"/>
    <mergeCell ref="E27:F27"/>
    <mergeCell ref="C28:D28"/>
    <mergeCell ref="E28:F28"/>
    <mergeCell ref="C29:D29"/>
    <mergeCell ref="C8:D8"/>
    <mergeCell ref="E8:F8"/>
    <mergeCell ref="C9:D9"/>
    <mergeCell ref="E9:F9"/>
    <mergeCell ref="C10:D10"/>
    <mergeCell ref="E10:F10"/>
    <mergeCell ref="C16:D16"/>
    <mergeCell ref="E16:F16"/>
    <mergeCell ref="C17:D17"/>
    <mergeCell ref="C11:D11"/>
    <mergeCell ref="E11:F11"/>
    <mergeCell ref="C12:D12"/>
    <mergeCell ref="E12:F12"/>
    <mergeCell ref="E13:F13"/>
    <mergeCell ref="C13:D13"/>
    <mergeCell ref="A55:A71"/>
    <mergeCell ref="C34:D34"/>
    <mergeCell ref="E34:F34"/>
    <mergeCell ref="C35:D35"/>
    <mergeCell ref="E35:F35"/>
    <mergeCell ref="E47:F47"/>
    <mergeCell ref="C47:D47"/>
    <mergeCell ref="E37:F37"/>
    <mergeCell ref="E38:F38"/>
    <mergeCell ref="C40:D40"/>
    <mergeCell ref="E40:F40"/>
    <mergeCell ref="C41:D41"/>
    <mergeCell ref="E41:F41"/>
  </mergeCells>
  <phoneticPr fontId="19" type="noConversion"/>
  <conditionalFormatting sqref="A55:A71">
    <cfRule type="expression" dxfId="8" priority="12">
      <formula>#REF!="no"</formula>
    </cfRule>
  </conditionalFormatting>
  <conditionalFormatting sqref="D55:D76">
    <cfRule type="expression" dxfId="7" priority="21">
      <formula>COUNTA($E55:$T55)=COLUMNS($E55:$T55)</formula>
    </cfRule>
  </conditionalFormatting>
  <conditionalFormatting sqref="D57:D76">
    <cfRule type="expression" dxfId="6" priority="1">
      <formula>OR(K57="Overwrite, or fill out sheet CBAM CALCULATOR",O57="Overwrite, or fill out sheet CBAM CALCULATOR",Q57="Overwrite, or fill out sheet CBAM CALCULATOR")</formula>
    </cfRule>
    <cfRule type="expression" dxfId="5" priority="20">
      <formula>AND(E57&lt;&gt;"",OR(F57="",G57="",H57="",I57="",J57="",K57="",L57="",M57="",N57="",O57="",P57="",Q57="",R57="",S57=""))</formula>
    </cfRule>
  </conditionalFormatting>
  <conditionalFormatting sqref="K57:K76">
    <cfRule type="containsText" dxfId="4" priority="19" operator="containsText" text="Overwrite, or fill out sheet CBAM CALCULATOR">
      <formula>NOT(ISERROR(SEARCH("Overwrite, or fill out sheet CBAM CALCULATOR",K57)))</formula>
    </cfRule>
  </conditionalFormatting>
  <conditionalFormatting sqref="O57:O76 Q57:Q76">
    <cfRule type="containsText" dxfId="3" priority="18" operator="containsText" text="Overwrite, or fill out sheet CBAM CALCULATOR">
      <formula>NOT(ISERROR(SEARCH("Overwrite, or fill out sheet CBAM CALCULATOR",O57)))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BBEF475D-6654-408E-B8F6-34BBCB5E4734}">
          <x14:formula1>
            <xm:f>LISTS!$A$3:$A$225</xm:f>
          </x14:formula1>
          <xm:sqref>E13:F13 E30:F30 G55:G76</xm:sqref>
        </x14:dataValidation>
        <x14:dataValidation type="list" allowBlank="1" showInputMessage="1" showErrorMessage="1" xr:uid="{22057070-0279-424E-9055-7FB7C7B4CE10}">
          <x14:formula1>
            <xm:f>LISTS!$I$3:$I$5</xm:f>
          </x14:formula1>
          <xm:sqref>M55:M76</xm:sqref>
        </x14:dataValidation>
        <x14:dataValidation type="list" allowBlank="1" showInputMessage="1" showErrorMessage="1" xr:uid="{8E4D6994-F40D-4415-8442-D9D851D26768}">
          <x14:formula1>
            <xm:f>LISTS!$D$3:$D$47</xm:f>
          </x14:formula1>
          <xm:sqref>S55:S76</xm:sqref>
        </x14:dataValidation>
        <x14:dataValidation type="list" allowBlank="1" showInputMessage="1" showErrorMessage="1" xr:uid="{1986FA72-D76E-439E-B801-4AD0708D5818}">
          <x14:formula1>
            <xm:f>LISTS!$O$3:$O$8</xm:f>
          </x14:formula1>
          <xm:sqref>R55:R56</xm:sqref>
        </x14:dataValidation>
        <x14:dataValidation type="list" allowBlank="1" showInputMessage="1" showErrorMessage="1" xr:uid="{D5A8B7E4-F79F-41F2-9D56-1D1857D29F5C}">
          <x14:formula1>
            <xm:f>LISTS!$Q$3:$Q$4</xm:f>
          </x14:formula1>
          <xm:sqref>I55:I76</xm:sqref>
        </x14:dataValidation>
        <x14:dataValidation type="list" allowBlank="1" showInputMessage="1" showErrorMessage="1" xr:uid="{A0D14515-CF87-4ACC-927E-0A9D9A8466C1}">
          <x14:formula1>
            <xm:f>LISTS!$AB$3:$AB$570</xm:f>
          </x14:formula1>
          <xm:sqref>E55:E76</xm:sqref>
        </x14:dataValidation>
        <x14:dataValidation type="list" allowBlank="1" showInputMessage="1" showErrorMessage="1" xr:uid="{E66B0040-BFD7-4371-9F5B-561043EF62DA}">
          <x14:formula1>
            <xm:f>LISTS!$C$3:$C$5</xm:f>
          </x14:formula1>
          <xm:sqref>L55:L76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9BC6-4987-44E5-B0B1-09BA36A6AA3B}">
  <sheetPr codeName="Sheet5"/>
  <dimension ref="A2:Z110"/>
  <sheetViews>
    <sheetView showGridLines="0" topLeftCell="A23" zoomScale="55" zoomScaleNormal="55" workbookViewId="0">
      <selection activeCell="N38" sqref="N38"/>
    </sheetView>
  </sheetViews>
  <sheetFormatPr baseColWidth="10" defaultColWidth="8.83203125" defaultRowHeight="16" x14ac:dyDescent="0.2"/>
  <cols>
    <col min="3" max="3" width="13.5" style="5" customWidth="1"/>
    <col min="4" max="4" width="20.83203125" customWidth="1"/>
    <col min="5" max="19" width="20.83203125" style="24" customWidth="1"/>
    <col min="20" max="24" width="20.83203125" customWidth="1"/>
    <col min="26" max="26" width="15.5" bestFit="1" customWidth="1"/>
  </cols>
  <sheetData>
    <row r="2" spans="1:24" ht="52.25" customHeight="1" x14ac:dyDescent="0.2">
      <c r="B2" s="1" t="s">
        <v>1136</v>
      </c>
      <c r="C2" s="3" t="s">
        <v>1148</v>
      </c>
      <c r="D2" s="1"/>
      <c r="E2" s="3"/>
      <c r="F2" s="1"/>
      <c r="G2" s="3"/>
      <c r="H2" s="1"/>
      <c r="I2" s="3"/>
      <c r="J2" s="1"/>
      <c r="K2" s="3"/>
      <c r="L2" s="1"/>
      <c r="M2" s="3"/>
      <c r="N2" s="1"/>
      <c r="O2" s="3"/>
    </row>
    <row r="3" spans="1:24" x14ac:dyDescent="0.2">
      <c r="B3" s="1"/>
      <c r="C3" s="3"/>
      <c r="D3" s="1"/>
      <c r="E3" s="3"/>
      <c r="F3" s="1"/>
      <c r="G3" s="3"/>
      <c r="H3" s="1"/>
      <c r="I3" s="3"/>
      <c r="J3" s="1"/>
      <c r="K3" s="3"/>
      <c r="L3" s="1"/>
      <c r="M3" s="3"/>
      <c r="N3" s="1"/>
      <c r="O3" s="3"/>
    </row>
    <row r="4" spans="1:24" ht="17" thickBot="1" x14ac:dyDescent="0.25">
      <c r="C4" s="6"/>
      <c r="D4" s="6"/>
      <c r="E4" s="6"/>
      <c r="F4" s="6" t="s">
        <v>1139</v>
      </c>
      <c r="G4" s="6"/>
      <c r="H4" s="6" t="s">
        <v>1140</v>
      </c>
      <c r="I4" s="6" t="s">
        <v>1141</v>
      </c>
      <c r="J4" s="6" t="s">
        <v>1142</v>
      </c>
      <c r="K4" s="6" t="s">
        <v>1143</v>
      </c>
      <c r="L4" s="6" t="s">
        <v>1144</v>
      </c>
      <c r="M4" s="6"/>
      <c r="N4" s="6"/>
      <c r="O4" s="6"/>
      <c r="P4" s="6"/>
      <c r="Q4" s="6"/>
      <c r="R4" s="6"/>
      <c r="S4" s="6"/>
      <c r="T4" s="6"/>
      <c r="U4" s="6"/>
      <c r="V4" s="6"/>
      <c r="W4" s="6"/>
      <c r="X4" s="6"/>
    </row>
    <row r="5" spans="1:24" s="24" customFormat="1" ht="65" x14ac:dyDescent="0.2">
      <c r="A5" s="276" t="s">
        <v>2727</v>
      </c>
      <c r="C5" s="44" t="s">
        <v>209</v>
      </c>
      <c r="D5" s="45" t="s">
        <v>1105</v>
      </c>
      <c r="E5" s="45" t="s">
        <v>948</v>
      </c>
      <c r="F5" s="45" t="s">
        <v>1912</v>
      </c>
      <c r="G5" s="45" t="s">
        <v>2724</v>
      </c>
      <c r="H5" s="45" t="s">
        <v>2731</v>
      </c>
      <c r="I5" s="45" t="s">
        <v>2728</v>
      </c>
      <c r="J5" s="45" t="s">
        <v>2730</v>
      </c>
      <c r="K5" s="45" t="s">
        <v>2729</v>
      </c>
      <c r="L5" s="45" t="s">
        <v>1913</v>
      </c>
      <c r="M5" s="45" t="s">
        <v>1914</v>
      </c>
      <c r="N5" s="45" t="s">
        <v>1915</v>
      </c>
      <c r="O5" s="45" t="s">
        <v>1916</v>
      </c>
      <c r="P5" s="45" t="s">
        <v>1917</v>
      </c>
      <c r="Q5" s="45" t="s">
        <v>1918</v>
      </c>
      <c r="R5" s="45" t="s">
        <v>1919</v>
      </c>
      <c r="S5" s="162" t="s">
        <v>1920</v>
      </c>
      <c r="T5" s="19"/>
      <c r="U5" s="19"/>
      <c r="V5" s="19"/>
      <c r="W5" s="19"/>
      <c r="X5" s="19"/>
    </row>
    <row r="6" spans="1:24" s="24" customFormat="1" ht="33.5" customHeight="1" x14ac:dyDescent="0.2">
      <c r="A6" s="276"/>
      <c r="C6" s="79" t="s">
        <v>491</v>
      </c>
      <c r="D6" s="35"/>
      <c r="E6" s="62"/>
      <c r="F6" s="80" t="s">
        <v>1937</v>
      </c>
      <c r="G6" s="35"/>
      <c r="H6" s="80" t="s">
        <v>2888</v>
      </c>
      <c r="I6" s="80" t="s">
        <v>2889</v>
      </c>
      <c r="J6" s="80" t="s">
        <v>2890</v>
      </c>
      <c r="K6" s="80" t="s">
        <v>2891</v>
      </c>
      <c r="L6" s="80" t="s">
        <v>1938</v>
      </c>
      <c r="M6" s="35"/>
      <c r="N6" s="35"/>
      <c r="O6" s="35"/>
      <c r="P6" s="35"/>
      <c r="Q6" s="35"/>
      <c r="R6" s="35"/>
      <c r="S6" s="163"/>
      <c r="T6" s="158"/>
      <c r="U6" s="158"/>
      <c r="V6" s="158"/>
      <c r="W6" s="158"/>
      <c r="X6" s="158"/>
    </row>
    <row r="7" spans="1:24" s="39" customFormat="1" ht="60" customHeight="1" x14ac:dyDescent="0.2">
      <c r="A7" s="276"/>
      <c r="C7" s="47" t="s">
        <v>41</v>
      </c>
      <c r="D7" s="48" t="str">
        <f>IF('1. REPORT'!F55="","",'1. REPORT'!F55)</f>
        <v>Carbon steel screws and nuts</v>
      </c>
      <c r="E7" s="49">
        <f>IF(D7="","",'1. REPORT'!E55)</f>
        <v>73181542</v>
      </c>
      <c r="F7" s="51">
        <v>3400</v>
      </c>
      <c r="G7" s="52">
        <f>IF(D7="","",'1. REPORT'!P55)</f>
        <v>0.83299999999999996</v>
      </c>
      <c r="H7" s="50">
        <v>0</v>
      </c>
      <c r="I7" s="50">
        <v>0</v>
      </c>
      <c r="J7" s="50">
        <v>0</v>
      </c>
      <c r="K7" s="50">
        <v>0</v>
      </c>
      <c r="L7" s="50">
        <v>17000</v>
      </c>
      <c r="M7" s="53">
        <f>IF(D7="","",(H7*I7-J7*K7+P7+Q7)/L7)</f>
        <v>2.0069377072941177</v>
      </c>
      <c r="N7" s="53">
        <f t="shared" ref="N7:N9" si="0">IF(D7="","",(R7+S7)/L7)</f>
        <v>0.40676470588235286</v>
      </c>
      <c r="O7" s="54">
        <f t="shared" ref="O7:O9" si="1">IF(D7="","",F7/L7+SUMIF(P$37:P$98,D7,Z$37:Z$98))</f>
        <v>0.60705882352941165</v>
      </c>
      <c r="P7" s="55">
        <f>IF(D7="","",SUMIF(F$37:F$98,'2. CBAM CALCULATOR'!D7,J$37:J$98))</f>
        <v>3337.9410240000002</v>
      </c>
      <c r="Q7" s="55">
        <f>IF(D7="","",SUMIF(P$37:P$98,'2. CBAM CALCULATOR'!D7,T$37:T$98))</f>
        <v>30780</v>
      </c>
      <c r="R7" s="55">
        <f t="shared" ref="R7:R9" si="2">IF(D7="","",G7*F7)</f>
        <v>2832.2</v>
      </c>
      <c r="S7" s="164">
        <f>IF(D7="","",SUMIF(P$37:P$98,'2. CBAM CALCULATOR'!D7,X$37:X$98))</f>
        <v>4082.7999999999993</v>
      </c>
      <c r="T7" s="159"/>
      <c r="U7" s="160"/>
      <c r="V7" s="160"/>
      <c r="W7" s="161"/>
      <c r="X7" s="114"/>
    </row>
    <row r="8" spans="1:24" s="39" customFormat="1" ht="60" customHeight="1" x14ac:dyDescent="0.2">
      <c r="A8" s="276"/>
      <c r="C8" s="47" t="s">
        <v>41</v>
      </c>
      <c r="D8" s="48" t="str">
        <f>IF('1. REPORT'!F56="","",'1. REPORT'!F56)</f>
        <v>High alloy steel screws and nuts</v>
      </c>
      <c r="E8" s="49">
        <f>IF(D8="","",'1. REPORT'!E56)</f>
        <v>73181535</v>
      </c>
      <c r="F8" s="51">
        <v>1640</v>
      </c>
      <c r="G8" s="52">
        <f>IF(D8="","",'1. REPORT'!P56)</f>
        <v>0.83299999999999996</v>
      </c>
      <c r="H8" s="50">
        <v>0</v>
      </c>
      <c r="I8" s="50">
        <v>0</v>
      </c>
      <c r="J8" s="50">
        <v>0</v>
      </c>
      <c r="K8" s="50">
        <v>0</v>
      </c>
      <c r="L8" s="50">
        <v>8200</v>
      </c>
      <c r="M8" s="53">
        <f t="shared" ref="M8:M9" si="3">IF(D8="","",(H8*I8-J8*K8+P8+Q8)/L8)</f>
        <v>1.9884332312195123</v>
      </c>
      <c r="N8" s="53">
        <f t="shared" si="0"/>
        <v>2.278559756097561</v>
      </c>
      <c r="O8" s="54">
        <f t="shared" si="1"/>
        <v>2.7353658536585366</v>
      </c>
      <c r="P8" s="55">
        <f>IF(D8="","",SUMIF(F$37:F$98,'2. CBAM CALCULATOR'!D8,J$37:J$98))</f>
        <v>1905.1524959999999</v>
      </c>
      <c r="Q8" s="55">
        <f>IF(D8="","",SUMIF(P$37:P$98,'2. CBAM CALCULATOR'!D8,T$37:T$98))</f>
        <v>14400</v>
      </c>
      <c r="R8" s="55">
        <f t="shared" si="2"/>
        <v>1366.12</v>
      </c>
      <c r="S8" s="164">
        <f>IF(D8="","",SUMIF(P$37:P$98,'2. CBAM CALCULATOR'!D8,X$37:X$98))</f>
        <v>17318.07</v>
      </c>
      <c r="T8" s="159"/>
      <c r="U8" s="160"/>
      <c r="V8" s="160"/>
      <c r="W8" s="161"/>
      <c r="X8" s="114"/>
    </row>
    <row r="9" spans="1:24" s="40" customFormat="1" ht="60" customHeight="1" x14ac:dyDescent="0.2">
      <c r="A9" s="276"/>
      <c r="C9" s="41">
        <v>1</v>
      </c>
      <c r="D9" s="48" t="str">
        <f>IF('1. REPORT'!F57="","",'1. REPORT'!F57)</f>
        <v/>
      </c>
      <c r="E9" s="49" t="str">
        <f>IF(D9="","",'1. REPORT'!E57)</f>
        <v/>
      </c>
      <c r="F9" s="28"/>
      <c r="G9" s="52" t="str">
        <f>IF(D9="","",'1. REPORT'!P57)</f>
        <v/>
      </c>
      <c r="H9" s="27"/>
      <c r="I9" s="123"/>
      <c r="J9" s="27"/>
      <c r="K9" s="123"/>
      <c r="L9" s="27"/>
      <c r="M9" s="53" t="str">
        <f t="shared" si="3"/>
        <v/>
      </c>
      <c r="N9" s="53" t="str">
        <f t="shared" si="0"/>
        <v/>
      </c>
      <c r="O9" s="122" t="str">
        <f t="shared" si="1"/>
        <v/>
      </c>
      <c r="P9" s="121" t="str">
        <f>IF(D9="","",SUMIF(F$37:F$98,'2. CBAM CALCULATOR'!D9,J$37:J$98))</f>
        <v/>
      </c>
      <c r="Q9" s="121" t="str">
        <f>IF(D9="","",SUMIF(P$37:P$98,'2. CBAM CALCULATOR'!D9,T$37:T$98))</f>
        <v/>
      </c>
      <c r="R9" s="55" t="str">
        <f t="shared" si="2"/>
        <v/>
      </c>
      <c r="S9" s="165" t="str">
        <f>IF(D9="","",SUMIF(P$37:P$98,'2. CBAM CALCULATOR'!D9,X$37:X$98))</f>
        <v/>
      </c>
      <c r="T9" s="159"/>
      <c r="U9" s="160"/>
      <c r="V9" s="160"/>
      <c r="W9" s="161"/>
      <c r="X9" s="114"/>
    </row>
    <row r="10" spans="1:24" s="42" customFormat="1" ht="60" customHeight="1" x14ac:dyDescent="0.2">
      <c r="A10" s="276"/>
      <c r="C10" s="41">
        <v>2</v>
      </c>
      <c r="D10" s="48" t="str">
        <f>IF('1. REPORT'!F58="","",'1. REPORT'!F58)</f>
        <v/>
      </c>
      <c r="E10" s="49" t="str">
        <f>IF(D10="","",'1. REPORT'!E58)</f>
        <v/>
      </c>
      <c r="F10" s="28"/>
      <c r="G10" s="52" t="str">
        <f>IF(D10="","",'1. REPORT'!P58)</f>
        <v/>
      </c>
      <c r="H10" s="27"/>
      <c r="I10" s="123"/>
      <c r="J10" s="27"/>
      <c r="K10" s="123"/>
      <c r="L10" s="27"/>
      <c r="M10" s="53" t="str">
        <f t="shared" ref="M10:M28" si="4">IF(D10="","",(H10*I10-J10*K10+P10+Q10)/L10)</f>
        <v/>
      </c>
      <c r="N10" s="53" t="str">
        <f t="shared" ref="N10:N28" si="5">IF(D10="","",(R10+S10)/L10)</f>
        <v/>
      </c>
      <c r="O10" s="122" t="str">
        <f t="shared" ref="O10:O28" si="6">IF(D10="","",F10/L10+SUMIF(P$37:P$98,D10,Z$37:Z$98))</f>
        <v/>
      </c>
      <c r="P10" s="121" t="str">
        <f>IF(D10="","",SUMIF(F$37:F$98,'2. CBAM CALCULATOR'!D10,J$37:J$98))</f>
        <v/>
      </c>
      <c r="Q10" s="121" t="str">
        <f>IF(D10="","",SUMIF(P$37:P$98,'2. CBAM CALCULATOR'!D10,T$37:T$98))</f>
        <v/>
      </c>
      <c r="R10" s="55" t="str">
        <f t="shared" ref="R10:R28" si="7">IF(D10="","",G10*F10)</f>
        <v/>
      </c>
      <c r="S10" s="165" t="str">
        <f>IF(D10="","",SUMIF(P$37:P$98,'2. CBAM CALCULATOR'!D10,X$37:X$98))</f>
        <v/>
      </c>
      <c r="T10" s="159"/>
      <c r="U10" s="160"/>
      <c r="V10" s="160"/>
      <c r="W10" s="161"/>
      <c r="X10" s="114"/>
    </row>
    <row r="11" spans="1:24" s="42" customFormat="1" ht="60" customHeight="1" x14ac:dyDescent="0.2">
      <c r="A11" s="276"/>
      <c r="C11" s="41">
        <v>3</v>
      </c>
      <c r="D11" s="48" t="str">
        <f>IF('1. REPORT'!F59="","",'1. REPORT'!F59)</f>
        <v/>
      </c>
      <c r="E11" s="49" t="str">
        <f>IF(D11="","",'1. REPORT'!E59)</f>
        <v/>
      </c>
      <c r="F11" s="28"/>
      <c r="G11" s="52" t="str">
        <f>IF(D11="","",'1. REPORT'!P59)</f>
        <v/>
      </c>
      <c r="H11" s="27"/>
      <c r="I11" s="123"/>
      <c r="J11" s="27"/>
      <c r="K11" s="123"/>
      <c r="L11" s="27"/>
      <c r="M11" s="53" t="str">
        <f t="shared" si="4"/>
        <v/>
      </c>
      <c r="N11" s="53" t="str">
        <f t="shared" si="5"/>
        <v/>
      </c>
      <c r="O11" s="122" t="str">
        <f t="shared" si="6"/>
        <v/>
      </c>
      <c r="P11" s="121" t="str">
        <f>IF(D11="","",SUMIF(F$37:F$98,'2. CBAM CALCULATOR'!D11,J$37:J$98))</f>
        <v/>
      </c>
      <c r="Q11" s="121" t="str">
        <f>IF(D11="","",SUMIF(P$37:P$98,'2. CBAM CALCULATOR'!D11,T$37:T$98))</f>
        <v/>
      </c>
      <c r="R11" s="55" t="str">
        <f t="shared" si="7"/>
        <v/>
      </c>
      <c r="S11" s="165" t="str">
        <f>IF(D11="","",SUMIF(P$37:P$98,'2. CBAM CALCULATOR'!D11,X$37:X$98))</f>
        <v/>
      </c>
      <c r="T11" s="159"/>
      <c r="U11" s="160"/>
      <c r="V11" s="160"/>
      <c r="W11" s="161"/>
      <c r="X11" s="114"/>
    </row>
    <row r="12" spans="1:24" s="42" customFormat="1" ht="60" customHeight="1" x14ac:dyDescent="0.2">
      <c r="A12" s="276"/>
      <c r="C12" s="41">
        <v>4</v>
      </c>
      <c r="D12" s="48" t="str">
        <f>IF('1. REPORT'!F60="","",'1. REPORT'!F60)</f>
        <v/>
      </c>
      <c r="E12" s="49" t="str">
        <f>IF(D12="","",'1. REPORT'!E60)</f>
        <v/>
      </c>
      <c r="F12" s="28"/>
      <c r="G12" s="52" t="str">
        <f>IF(D12="","",'1. REPORT'!P60)</f>
        <v/>
      </c>
      <c r="H12" s="27"/>
      <c r="I12" s="123"/>
      <c r="J12" s="27"/>
      <c r="K12" s="123"/>
      <c r="L12" s="27"/>
      <c r="M12" s="53" t="str">
        <f t="shared" si="4"/>
        <v/>
      </c>
      <c r="N12" s="53" t="str">
        <f t="shared" si="5"/>
        <v/>
      </c>
      <c r="O12" s="122" t="str">
        <f t="shared" si="6"/>
        <v/>
      </c>
      <c r="P12" s="121" t="str">
        <f>IF(D12="","",SUMIF(F$37:F$98,'2. CBAM CALCULATOR'!D12,J$37:J$98))</f>
        <v/>
      </c>
      <c r="Q12" s="121" t="str">
        <f>IF(D12="","",SUMIF(P$37:P$98,'2. CBAM CALCULATOR'!D12,T$37:T$98))</f>
        <v/>
      </c>
      <c r="R12" s="55" t="str">
        <f t="shared" si="7"/>
        <v/>
      </c>
      <c r="S12" s="165" t="str">
        <f>IF(D12="","",SUMIF(P$37:P$98,'2. CBAM CALCULATOR'!D12,X$37:X$98))</f>
        <v/>
      </c>
      <c r="T12" s="159"/>
      <c r="U12" s="160"/>
      <c r="V12" s="160"/>
      <c r="W12" s="161"/>
      <c r="X12" s="114"/>
    </row>
    <row r="13" spans="1:24" s="42" customFormat="1" ht="60" customHeight="1" x14ac:dyDescent="0.2">
      <c r="C13" s="41">
        <v>5</v>
      </c>
      <c r="D13" s="48" t="str">
        <f>IF('1. REPORT'!F61="","",'1. REPORT'!F61)</f>
        <v/>
      </c>
      <c r="E13" s="49" t="str">
        <f>IF(D13="","",'1. REPORT'!E61)</f>
        <v/>
      </c>
      <c r="F13" s="28"/>
      <c r="G13" s="52" t="str">
        <f>IF(D13="","",'1. REPORT'!P61)</f>
        <v/>
      </c>
      <c r="H13" s="27"/>
      <c r="I13" s="123"/>
      <c r="J13" s="27"/>
      <c r="K13" s="123"/>
      <c r="L13" s="27"/>
      <c r="M13" s="53" t="str">
        <f t="shared" si="4"/>
        <v/>
      </c>
      <c r="N13" s="53" t="str">
        <f t="shared" si="5"/>
        <v/>
      </c>
      <c r="O13" s="122" t="str">
        <f t="shared" si="6"/>
        <v/>
      </c>
      <c r="P13" s="121" t="str">
        <f>IF(D13="","",SUMIF(F$37:F$98,'2. CBAM CALCULATOR'!D13,J$37:J$98))</f>
        <v/>
      </c>
      <c r="Q13" s="121" t="str">
        <f>IF(D13="","",SUMIF(P$37:P$98,'2. CBAM CALCULATOR'!D13,T$37:T$98))</f>
        <v/>
      </c>
      <c r="R13" s="55" t="str">
        <f t="shared" si="7"/>
        <v/>
      </c>
      <c r="S13" s="165" t="str">
        <f>IF(D13="","",SUMIF(P$37:P$98,'2. CBAM CALCULATOR'!D13,X$37:X$98))</f>
        <v/>
      </c>
      <c r="T13" s="159"/>
      <c r="U13" s="160"/>
      <c r="V13" s="160"/>
      <c r="W13" s="161"/>
      <c r="X13" s="114"/>
    </row>
    <row r="14" spans="1:24" s="42" customFormat="1" ht="60" customHeight="1" x14ac:dyDescent="0.2">
      <c r="C14" s="41">
        <v>6</v>
      </c>
      <c r="D14" s="48" t="str">
        <f>IF('1. REPORT'!F62="","",'1. REPORT'!F62)</f>
        <v/>
      </c>
      <c r="E14" s="49" t="str">
        <f>IF(D14="","",'1. REPORT'!E62)</f>
        <v/>
      </c>
      <c r="F14" s="28"/>
      <c r="G14" s="52" t="str">
        <f>IF(D14="","",'1. REPORT'!P62)</f>
        <v/>
      </c>
      <c r="H14" s="27"/>
      <c r="I14" s="123"/>
      <c r="J14" s="27"/>
      <c r="K14" s="123"/>
      <c r="L14" s="27"/>
      <c r="M14" s="53" t="str">
        <f t="shared" si="4"/>
        <v/>
      </c>
      <c r="N14" s="53" t="str">
        <f t="shared" si="5"/>
        <v/>
      </c>
      <c r="O14" s="122" t="str">
        <f t="shared" si="6"/>
        <v/>
      </c>
      <c r="P14" s="121" t="str">
        <f>IF(D14="","",SUMIF(F$37:F$98,'2. CBAM CALCULATOR'!D14,J$37:J$98))</f>
        <v/>
      </c>
      <c r="Q14" s="121" t="str">
        <f>IF(D14="","",SUMIF(P$37:P$98,'2. CBAM CALCULATOR'!D14,T$37:T$98))</f>
        <v/>
      </c>
      <c r="R14" s="55" t="str">
        <f t="shared" si="7"/>
        <v/>
      </c>
      <c r="S14" s="165" t="str">
        <f>IF(D14="","",SUMIF(P$37:P$98,'2. CBAM CALCULATOR'!D14,X$37:X$98))</f>
        <v/>
      </c>
      <c r="T14" s="159"/>
      <c r="U14" s="160"/>
      <c r="V14" s="160"/>
      <c r="W14" s="161"/>
      <c r="X14" s="114"/>
    </row>
    <row r="15" spans="1:24" s="42" customFormat="1" ht="60" customHeight="1" x14ac:dyDescent="0.2">
      <c r="C15" s="41">
        <v>7</v>
      </c>
      <c r="D15" s="48" t="str">
        <f>IF('1. REPORT'!F63="","",'1. REPORT'!F63)</f>
        <v/>
      </c>
      <c r="E15" s="49" t="str">
        <f>IF(D15="","",'1. REPORT'!E63)</f>
        <v/>
      </c>
      <c r="F15" s="28"/>
      <c r="G15" s="52" t="str">
        <f>IF(D15="","",'1. REPORT'!P63)</f>
        <v/>
      </c>
      <c r="H15" s="27"/>
      <c r="I15" s="123"/>
      <c r="J15" s="27"/>
      <c r="K15" s="123"/>
      <c r="L15" s="27"/>
      <c r="M15" s="53" t="str">
        <f t="shared" si="4"/>
        <v/>
      </c>
      <c r="N15" s="53" t="str">
        <f t="shared" si="5"/>
        <v/>
      </c>
      <c r="O15" s="122" t="str">
        <f t="shared" si="6"/>
        <v/>
      </c>
      <c r="P15" s="121" t="str">
        <f>IF(D15="","",SUMIF(F$37:F$98,'2. CBAM CALCULATOR'!D15,J$37:J$98))</f>
        <v/>
      </c>
      <c r="Q15" s="121" t="str">
        <f>IF(D15="","",SUMIF(P$37:P$98,'2. CBAM CALCULATOR'!D15,T$37:T$98))</f>
        <v/>
      </c>
      <c r="R15" s="55" t="str">
        <f t="shared" si="7"/>
        <v/>
      </c>
      <c r="S15" s="165" t="str">
        <f>IF(D15="","",SUMIF(P$37:P$98,'2. CBAM CALCULATOR'!D15,X$37:X$98))</f>
        <v/>
      </c>
      <c r="T15" s="159"/>
      <c r="U15" s="160"/>
      <c r="V15" s="160"/>
      <c r="W15" s="161"/>
      <c r="X15" s="114"/>
    </row>
    <row r="16" spans="1:24" s="42" customFormat="1" ht="60" customHeight="1" x14ac:dyDescent="0.2">
      <c r="C16" s="41">
        <v>8</v>
      </c>
      <c r="D16" s="48" t="str">
        <f>IF('1. REPORT'!F64="","",'1. REPORT'!F64)</f>
        <v/>
      </c>
      <c r="E16" s="49" t="str">
        <f>IF(D16="","",'1. REPORT'!E64)</f>
        <v/>
      </c>
      <c r="F16" s="28"/>
      <c r="G16" s="52" t="str">
        <f>IF(D16="","",'1. REPORT'!P64)</f>
        <v/>
      </c>
      <c r="H16" s="27"/>
      <c r="I16" s="123"/>
      <c r="J16" s="27"/>
      <c r="K16" s="123"/>
      <c r="L16" s="27"/>
      <c r="M16" s="53" t="str">
        <f t="shared" si="4"/>
        <v/>
      </c>
      <c r="N16" s="53" t="str">
        <f t="shared" si="5"/>
        <v/>
      </c>
      <c r="O16" s="122" t="str">
        <f t="shared" si="6"/>
        <v/>
      </c>
      <c r="P16" s="121" t="str">
        <f>IF(D16="","",SUMIF(F$37:F$98,'2. CBAM CALCULATOR'!D16,J$37:J$98))</f>
        <v/>
      </c>
      <c r="Q16" s="121" t="str">
        <f>IF(D16="","",SUMIF(P$37:P$98,'2. CBAM CALCULATOR'!D16,T$37:T$98))</f>
        <v/>
      </c>
      <c r="R16" s="55" t="str">
        <f t="shared" si="7"/>
        <v/>
      </c>
      <c r="S16" s="165" t="str">
        <f>IF(D16="","",SUMIF(P$37:P$98,'2. CBAM CALCULATOR'!D16,X$37:X$98))</f>
        <v/>
      </c>
      <c r="T16" s="159"/>
      <c r="U16" s="160"/>
      <c r="V16" s="160"/>
      <c r="W16" s="161"/>
      <c r="X16" s="114"/>
    </row>
    <row r="17" spans="2:24" s="42" customFormat="1" ht="60" customHeight="1" x14ac:dyDescent="0.2">
      <c r="C17" s="41">
        <v>9</v>
      </c>
      <c r="D17" s="48" t="str">
        <f>IF('1. REPORT'!F65="","",'1. REPORT'!F65)</f>
        <v/>
      </c>
      <c r="E17" s="49" t="str">
        <f>IF(D17="","",'1. REPORT'!E65)</f>
        <v/>
      </c>
      <c r="F17" s="28"/>
      <c r="G17" s="52" t="str">
        <f>IF(D17="","",'1. REPORT'!P65)</f>
        <v/>
      </c>
      <c r="H17" s="27"/>
      <c r="I17" s="123"/>
      <c r="J17" s="27"/>
      <c r="K17" s="123"/>
      <c r="L17" s="27"/>
      <c r="M17" s="53" t="str">
        <f t="shared" si="4"/>
        <v/>
      </c>
      <c r="N17" s="53" t="str">
        <f t="shared" si="5"/>
        <v/>
      </c>
      <c r="O17" s="122" t="str">
        <f t="shared" si="6"/>
        <v/>
      </c>
      <c r="P17" s="121" t="str">
        <f>IF(D17="","",SUMIF(F$37:F$98,'2. CBAM CALCULATOR'!D17,J$37:J$98))</f>
        <v/>
      </c>
      <c r="Q17" s="121" t="str">
        <f>IF(D17="","",SUMIF(P$37:P$98,'2. CBAM CALCULATOR'!D17,T$37:T$98))</f>
        <v/>
      </c>
      <c r="R17" s="55" t="str">
        <f t="shared" si="7"/>
        <v/>
      </c>
      <c r="S17" s="165" t="str">
        <f>IF(D17="","",SUMIF(P$37:P$98,'2. CBAM CALCULATOR'!D17,X$37:X$98))</f>
        <v/>
      </c>
      <c r="T17" s="159"/>
      <c r="U17" s="160"/>
      <c r="V17" s="160"/>
      <c r="W17" s="161"/>
      <c r="X17" s="114"/>
    </row>
    <row r="18" spans="2:24" s="42" customFormat="1" ht="60" customHeight="1" x14ac:dyDescent="0.2">
      <c r="C18" s="41">
        <v>10</v>
      </c>
      <c r="D18" s="48" t="str">
        <f>IF('1. REPORT'!F66="","",'1. REPORT'!F66)</f>
        <v/>
      </c>
      <c r="E18" s="49" t="str">
        <f>IF(D18="","",'1. REPORT'!E66)</f>
        <v/>
      </c>
      <c r="F18" s="28"/>
      <c r="G18" s="52" t="str">
        <f>IF(D18="","",'1. REPORT'!P66)</f>
        <v/>
      </c>
      <c r="H18" s="27"/>
      <c r="I18" s="123"/>
      <c r="J18" s="27"/>
      <c r="K18" s="123"/>
      <c r="L18" s="27"/>
      <c r="M18" s="53" t="str">
        <f t="shared" si="4"/>
        <v/>
      </c>
      <c r="N18" s="53" t="str">
        <f t="shared" si="5"/>
        <v/>
      </c>
      <c r="O18" s="122" t="str">
        <f t="shared" si="6"/>
        <v/>
      </c>
      <c r="P18" s="121" t="str">
        <f>IF(D18="","",SUMIF(F$37:F$98,'2. CBAM CALCULATOR'!D18,J$37:J$98))</f>
        <v/>
      </c>
      <c r="Q18" s="121" t="str">
        <f>IF(D18="","",SUMIF(P$37:P$98,'2. CBAM CALCULATOR'!D18,T$37:T$98))</f>
        <v/>
      </c>
      <c r="R18" s="55" t="str">
        <f t="shared" si="7"/>
        <v/>
      </c>
      <c r="S18" s="165" t="str">
        <f>IF(D18="","",SUMIF(P$37:P$98,'2. CBAM CALCULATOR'!D18,X$37:X$98))</f>
        <v/>
      </c>
      <c r="T18" s="159"/>
      <c r="U18" s="160"/>
      <c r="V18" s="160"/>
      <c r="W18" s="161"/>
      <c r="X18" s="114"/>
    </row>
    <row r="19" spans="2:24" s="42" customFormat="1" ht="60" customHeight="1" x14ac:dyDescent="0.2">
      <c r="C19" s="41">
        <v>11</v>
      </c>
      <c r="D19" s="48" t="str">
        <f>IF('1. REPORT'!F67="","",'1. REPORT'!F67)</f>
        <v/>
      </c>
      <c r="E19" s="49" t="str">
        <f>IF(D19="","",'1. REPORT'!E67)</f>
        <v/>
      </c>
      <c r="F19" s="28"/>
      <c r="G19" s="52" t="str">
        <f>IF(D19="","",'1. REPORT'!P67)</f>
        <v/>
      </c>
      <c r="H19" s="27"/>
      <c r="I19" s="123"/>
      <c r="J19" s="27"/>
      <c r="K19" s="123"/>
      <c r="L19" s="27"/>
      <c r="M19" s="53" t="str">
        <f t="shared" si="4"/>
        <v/>
      </c>
      <c r="N19" s="53" t="str">
        <f t="shared" si="5"/>
        <v/>
      </c>
      <c r="O19" s="122" t="str">
        <f t="shared" si="6"/>
        <v/>
      </c>
      <c r="P19" s="121" t="str">
        <f>IF(D19="","",SUMIF(F$37:F$98,'2. CBAM CALCULATOR'!D19,J$37:J$98))</f>
        <v/>
      </c>
      <c r="Q19" s="121" t="str">
        <f>IF(D19="","",SUMIF(P$37:P$98,'2. CBAM CALCULATOR'!D19,T$37:T$98))</f>
        <v/>
      </c>
      <c r="R19" s="55" t="str">
        <f t="shared" si="7"/>
        <v/>
      </c>
      <c r="S19" s="165" t="str">
        <f>IF(D19="","",SUMIF(P$37:P$98,'2. CBAM CALCULATOR'!D19,X$37:X$98))</f>
        <v/>
      </c>
      <c r="T19" s="159"/>
      <c r="U19" s="160"/>
      <c r="V19" s="160"/>
      <c r="W19" s="161"/>
      <c r="X19" s="114"/>
    </row>
    <row r="20" spans="2:24" s="42" customFormat="1" ht="60" customHeight="1" x14ac:dyDescent="0.2">
      <c r="C20" s="41">
        <v>12</v>
      </c>
      <c r="D20" s="48" t="str">
        <f>IF('1. REPORT'!F68="","",'1. REPORT'!F68)</f>
        <v/>
      </c>
      <c r="E20" s="49" t="str">
        <f>IF(D20="","",'1. REPORT'!E68)</f>
        <v/>
      </c>
      <c r="F20" s="28"/>
      <c r="G20" s="52" t="str">
        <f>IF(D20="","",'1. REPORT'!P68)</f>
        <v/>
      </c>
      <c r="H20" s="27"/>
      <c r="I20" s="123"/>
      <c r="J20" s="27"/>
      <c r="K20" s="123"/>
      <c r="L20" s="27"/>
      <c r="M20" s="53" t="str">
        <f t="shared" si="4"/>
        <v/>
      </c>
      <c r="N20" s="53" t="str">
        <f t="shared" si="5"/>
        <v/>
      </c>
      <c r="O20" s="122" t="str">
        <f t="shared" si="6"/>
        <v/>
      </c>
      <c r="P20" s="121" t="str">
        <f>IF(D20="","",SUMIF(F$37:F$98,'2. CBAM CALCULATOR'!D20,J$37:J$98))</f>
        <v/>
      </c>
      <c r="Q20" s="121" t="str">
        <f>IF(D20="","",SUMIF(P$37:P$98,'2. CBAM CALCULATOR'!D20,T$37:T$98))</f>
        <v/>
      </c>
      <c r="R20" s="55" t="str">
        <f t="shared" si="7"/>
        <v/>
      </c>
      <c r="S20" s="165" t="str">
        <f>IF(D20="","",SUMIF(P$37:P$98,'2. CBAM CALCULATOR'!D20,X$37:X$98))</f>
        <v/>
      </c>
      <c r="T20" s="159"/>
      <c r="U20" s="160"/>
      <c r="V20" s="160"/>
      <c r="W20" s="161"/>
      <c r="X20" s="114"/>
    </row>
    <row r="21" spans="2:24" s="42" customFormat="1" ht="60" customHeight="1" x14ac:dyDescent="0.2">
      <c r="C21" s="41">
        <v>13</v>
      </c>
      <c r="D21" s="48" t="str">
        <f>IF('1. REPORT'!F69="","",'1. REPORT'!F69)</f>
        <v/>
      </c>
      <c r="E21" s="49" t="str">
        <f>IF(D21="","",'1. REPORT'!E69)</f>
        <v/>
      </c>
      <c r="F21" s="28"/>
      <c r="G21" s="52" t="str">
        <f>IF(D21="","",'1. REPORT'!P69)</f>
        <v/>
      </c>
      <c r="H21" s="27"/>
      <c r="I21" s="123"/>
      <c r="J21" s="27"/>
      <c r="K21" s="123"/>
      <c r="L21" s="27"/>
      <c r="M21" s="53" t="str">
        <f t="shared" si="4"/>
        <v/>
      </c>
      <c r="N21" s="53" t="str">
        <f t="shared" si="5"/>
        <v/>
      </c>
      <c r="O21" s="122" t="str">
        <f t="shared" si="6"/>
        <v/>
      </c>
      <c r="P21" s="121" t="str">
        <f>IF(D21="","",SUMIF(F$37:F$98,'2. CBAM CALCULATOR'!D21,J$37:J$98))</f>
        <v/>
      </c>
      <c r="Q21" s="121" t="str">
        <f>IF(D21="","",SUMIF(P$37:P$98,'2. CBAM CALCULATOR'!D21,T$37:T$98))</f>
        <v/>
      </c>
      <c r="R21" s="55" t="str">
        <f t="shared" si="7"/>
        <v/>
      </c>
      <c r="S21" s="165" t="str">
        <f>IF(D21="","",SUMIF(P$37:P$98,'2. CBAM CALCULATOR'!D21,X$37:X$98))</f>
        <v/>
      </c>
      <c r="T21" s="159"/>
      <c r="U21" s="160"/>
      <c r="V21" s="160"/>
      <c r="W21" s="161"/>
      <c r="X21" s="114"/>
    </row>
    <row r="22" spans="2:24" s="42" customFormat="1" ht="60" customHeight="1" x14ac:dyDescent="0.2">
      <c r="C22" s="41">
        <v>14</v>
      </c>
      <c r="D22" s="48" t="str">
        <f>IF('1. REPORT'!F70="","",'1. REPORT'!F70)</f>
        <v/>
      </c>
      <c r="E22" s="49" t="str">
        <f>IF(D22="","",'1. REPORT'!E70)</f>
        <v/>
      </c>
      <c r="F22" s="28"/>
      <c r="G22" s="52" t="str">
        <f>IF(D22="","",'1. REPORT'!P70)</f>
        <v/>
      </c>
      <c r="H22" s="27"/>
      <c r="I22" s="123"/>
      <c r="J22" s="27"/>
      <c r="K22" s="123"/>
      <c r="L22" s="27"/>
      <c r="M22" s="53" t="str">
        <f t="shared" si="4"/>
        <v/>
      </c>
      <c r="N22" s="53" t="str">
        <f t="shared" si="5"/>
        <v/>
      </c>
      <c r="O22" s="122" t="str">
        <f t="shared" si="6"/>
        <v/>
      </c>
      <c r="P22" s="121" t="str">
        <f>IF(D22="","",SUMIF(F$37:F$98,'2. CBAM CALCULATOR'!D22,J$37:J$98))</f>
        <v/>
      </c>
      <c r="Q22" s="121" t="str">
        <f>IF(D22="","",SUMIF(P$37:P$98,'2. CBAM CALCULATOR'!D22,T$37:T$98))</f>
        <v/>
      </c>
      <c r="R22" s="55" t="str">
        <f t="shared" si="7"/>
        <v/>
      </c>
      <c r="S22" s="165" t="str">
        <f>IF(D22="","",SUMIF(P$37:P$98,'2. CBAM CALCULATOR'!D22,X$37:X$98))</f>
        <v/>
      </c>
      <c r="T22" s="159"/>
      <c r="U22" s="160"/>
      <c r="V22" s="160"/>
      <c r="W22" s="161"/>
      <c r="X22" s="114"/>
    </row>
    <row r="23" spans="2:24" s="42" customFormat="1" ht="60" customHeight="1" x14ac:dyDescent="0.2">
      <c r="C23" s="41">
        <v>15</v>
      </c>
      <c r="D23" s="48" t="str">
        <f>IF('1. REPORT'!F71="","",'1. REPORT'!F71)</f>
        <v/>
      </c>
      <c r="E23" s="49" t="str">
        <f>IF(D23="","",'1. REPORT'!E71)</f>
        <v/>
      </c>
      <c r="F23" s="28"/>
      <c r="G23" s="52" t="str">
        <f>IF(D23="","",'1. REPORT'!P71)</f>
        <v/>
      </c>
      <c r="H23" s="27"/>
      <c r="I23" s="123"/>
      <c r="J23" s="27"/>
      <c r="K23" s="123"/>
      <c r="L23" s="27"/>
      <c r="M23" s="53" t="str">
        <f t="shared" si="4"/>
        <v/>
      </c>
      <c r="N23" s="53" t="str">
        <f t="shared" si="5"/>
        <v/>
      </c>
      <c r="O23" s="122" t="str">
        <f t="shared" si="6"/>
        <v/>
      </c>
      <c r="P23" s="121" t="str">
        <f>IF(D23="","",SUMIF(F$37:F$98,'2. CBAM CALCULATOR'!D23,J$37:J$98))</f>
        <v/>
      </c>
      <c r="Q23" s="121" t="str">
        <f>IF(D23="","",SUMIF(P$37:P$98,'2. CBAM CALCULATOR'!D23,T$37:T$98))</f>
        <v/>
      </c>
      <c r="R23" s="55" t="str">
        <f t="shared" si="7"/>
        <v/>
      </c>
      <c r="S23" s="165" t="str">
        <f>IF(D23="","",SUMIF(P$37:P$98,'2. CBAM CALCULATOR'!D23,X$37:X$98))</f>
        <v/>
      </c>
      <c r="T23" s="159"/>
      <c r="U23" s="160"/>
      <c r="V23" s="160"/>
      <c r="W23" s="161"/>
      <c r="X23" s="114"/>
    </row>
    <row r="24" spans="2:24" s="42" customFormat="1" ht="60" customHeight="1" x14ac:dyDescent="0.2">
      <c r="C24" s="41">
        <v>16</v>
      </c>
      <c r="D24" s="48" t="str">
        <f>IF('1. REPORT'!F72="","",'1. REPORT'!F72)</f>
        <v/>
      </c>
      <c r="E24" s="49" t="str">
        <f>IF(D24="","",'1. REPORT'!E72)</f>
        <v/>
      </c>
      <c r="F24" s="28"/>
      <c r="G24" s="52" t="str">
        <f>IF(D24="","",'1. REPORT'!P72)</f>
        <v/>
      </c>
      <c r="H24" s="27"/>
      <c r="I24" s="123"/>
      <c r="J24" s="27"/>
      <c r="K24" s="123"/>
      <c r="L24" s="27"/>
      <c r="M24" s="53" t="str">
        <f t="shared" si="4"/>
        <v/>
      </c>
      <c r="N24" s="53" t="str">
        <f t="shared" si="5"/>
        <v/>
      </c>
      <c r="O24" s="122" t="str">
        <f t="shared" si="6"/>
        <v/>
      </c>
      <c r="P24" s="121" t="str">
        <f>IF(D24="","",SUMIF(F$37:F$98,'2. CBAM CALCULATOR'!D24,J$37:J$98))</f>
        <v/>
      </c>
      <c r="Q24" s="121" t="str">
        <f>IF(D24="","",SUMIF(P$37:P$98,'2. CBAM CALCULATOR'!D24,T$37:T$98))</f>
        <v/>
      </c>
      <c r="R24" s="55" t="str">
        <f t="shared" si="7"/>
        <v/>
      </c>
      <c r="S24" s="165" t="str">
        <f>IF(D24="","",SUMIF(P$37:P$98,'2. CBAM CALCULATOR'!D24,X$37:X$98))</f>
        <v/>
      </c>
      <c r="T24" s="159"/>
      <c r="U24" s="160"/>
      <c r="V24" s="160"/>
      <c r="W24" s="161"/>
      <c r="X24" s="114"/>
    </row>
    <row r="25" spans="2:24" s="42" customFormat="1" ht="60" customHeight="1" x14ac:dyDescent="0.2">
      <c r="C25" s="41">
        <v>17</v>
      </c>
      <c r="D25" s="48" t="str">
        <f>IF('1. REPORT'!F73="","",'1. REPORT'!F73)</f>
        <v/>
      </c>
      <c r="E25" s="49" t="str">
        <f>IF(D25="","",'1. REPORT'!E73)</f>
        <v/>
      </c>
      <c r="F25" s="28"/>
      <c r="G25" s="52" t="str">
        <f>IF(D25="","",'1. REPORT'!P73)</f>
        <v/>
      </c>
      <c r="H25" s="27"/>
      <c r="I25" s="123"/>
      <c r="J25" s="27"/>
      <c r="K25" s="123"/>
      <c r="L25" s="27"/>
      <c r="M25" s="53" t="str">
        <f t="shared" si="4"/>
        <v/>
      </c>
      <c r="N25" s="53" t="str">
        <f t="shared" si="5"/>
        <v/>
      </c>
      <c r="O25" s="122" t="str">
        <f t="shared" si="6"/>
        <v/>
      </c>
      <c r="P25" s="121" t="str">
        <f>IF(D25="","",SUMIF(F$37:F$98,'2. CBAM CALCULATOR'!D25,J$37:J$98))</f>
        <v/>
      </c>
      <c r="Q25" s="121" t="str">
        <f>IF(D25="","",SUMIF(P$37:P$98,'2. CBAM CALCULATOR'!D25,T$37:T$98))</f>
        <v/>
      </c>
      <c r="R25" s="55" t="str">
        <f t="shared" si="7"/>
        <v/>
      </c>
      <c r="S25" s="165" t="str">
        <f>IF(D25="","",SUMIF(P$37:P$98,'2. CBAM CALCULATOR'!D25,X$37:X$98))</f>
        <v/>
      </c>
      <c r="T25" s="159"/>
      <c r="U25" s="160"/>
      <c r="V25" s="160"/>
      <c r="W25" s="161"/>
      <c r="X25" s="114"/>
    </row>
    <row r="26" spans="2:24" s="42" customFormat="1" ht="60" customHeight="1" x14ac:dyDescent="0.2">
      <c r="C26" s="41">
        <v>18</v>
      </c>
      <c r="D26" s="48" t="str">
        <f>IF('1. REPORT'!F74="","",'1. REPORT'!F74)</f>
        <v/>
      </c>
      <c r="E26" s="49" t="str">
        <f>IF(D26="","",'1. REPORT'!E74)</f>
        <v/>
      </c>
      <c r="F26" s="28"/>
      <c r="G26" s="52" t="str">
        <f>IF(D26="","",'1. REPORT'!P74)</f>
        <v/>
      </c>
      <c r="H26" s="27"/>
      <c r="I26" s="123"/>
      <c r="J26" s="27"/>
      <c r="K26" s="123"/>
      <c r="L26" s="27"/>
      <c r="M26" s="53" t="str">
        <f t="shared" si="4"/>
        <v/>
      </c>
      <c r="N26" s="53" t="str">
        <f t="shared" si="5"/>
        <v/>
      </c>
      <c r="O26" s="122" t="str">
        <f t="shared" si="6"/>
        <v/>
      </c>
      <c r="P26" s="121" t="str">
        <f>IF(D26="","",SUMIF(F$37:F$98,'2. CBAM CALCULATOR'!D26,J$37:J$98))</f>
        <v/>
      </c>
      <c r="Q26" s="121" t="str">
        <f>IF(D26="","",SUMIF(P$37:P$98,'2. CBAM CALCULATOR'!D26,T$37:T$98))</f>
        <v/>
      </c>
      <c r="R26" s="55" t="str">
        <f t="shared" si="7"/>
        <v/>
      </c>
      <c r="S26" s="165" t="str">
        <f>IF(D26="","",SUMIF(P$37:P$98,'2. CBAM CALCULATOR'!D26,X$37:X$98))</f>
        <v/>
      </c>
      <c r="T26" s="159"/>
      <c r="U26" s="160"/>
      <c r="V26" s="160"/>
      <c r="W26" s="161"/>
      <c r="X26" s="114"/>
    </row>
    <row r="27" spans="2:24" s="42" customFormat="1" ht="60" customHeight="1" x14ac:dyDescent="0.2">
      <c r="C27" s="41">
        <v>19</v>
      </c>
      <c r="D27" s="48" t="str">
        <f>IF('1. REPORT'!F75="","",'1. REPORT'!F75)</f>
        <v/>
      </c>
      <c r="E27" s="49" t="str">
        <f>IF(D27="","",'1. REPORT'!E75)</f>
        <v/>
      </c>
      <c r="F27" s="28"/>
      <c r="G27" s="52" t="str">
        <f>IF(D27="","",'1. REPORT'!P75)</f>
        <v/>
      </c>
      <c r="H27" s="27"/>
      <c r="I27" s="123"/>
      <c r="J27" s="27"/>
      <c r="K27" s="123"/>
      <c r="L27" s="27"/>
      <c r="M27" s="53" t="str">
        <f t="shared" si="4"/>
        <v/>
      </c>
      <c r="N27" s="53" t="str">
        <f t="shared" si="5"/>
        <v/>
      </c>
      <c r="O27" s="122" t="str">
        <f t="shared" si="6"/>
        <v/>
      </c>
      <c r="P27" s="121" t="str">
        <f>IF(D27="","",SUMIF(F$37:F$98,'2. CBAM CALCULATOR'!D27,J$37:J$98))</f>
        <v/>
      </c>
      <c r="Q27" s="121" t="str">
        <f>IF(D27="","",SUMIF(P$37:P$98,'2. CBAM CALCULATOR'!D27,T$37:T$98))</f>
        <v/>
      </c>
      <c r="R27" s="55" t="str">
        <f t="shared" si="7"/>
        <v/>
      </c>
      <c r="S27" s="165" t="str">
        <f>IF(D27="","",SUMIF(P$37:P$98,'2. CBAM CALCULATOR'!D27,X$37:X$98))</f>
        <v/>
      </c>
      <c r="T27" s="159"/>
      <c r="U27" s="160"/>
      <c r="V27" s="160"/>
      <c r="W27" s="161"/>
      <c r="X27" s="114"/>
    </row>
    <row r="28" spans="2:24" s="42" customFormat="1" ht="60" customHeight="1" thickBot="1" x14ac:dyDescent="0.25">
      <c r="C28" s="43">
        <v>20</v>
      </c>
      <c r="D28" s="57" t="str">
        <f>IF('1. REPORT'!F76="","",'1. REPORT'!F76)</f>
        <v/>
      </c>
      <c r="E28" s="58" t="str">
        <f>IF(D28="","",'1. REPORT'!E76)</f>
        <v/>
      </c>
      <c r="F28" s="30"/>
      <c r="G28" s="59" t="str">
        <f>IF(D28="","",'1. REPORT'!P76)</f>
        <v/>
      </c>
      <c r="H28" s="29"/>
      <c r="I28" s="145"/>
      <c r="J28" s="29"/>
      <c r="K28" s="145"/>
      <c r="L28" s="29"/>
      <c r="M28" s="60" t="str">
        <f t="shared" si="4"/>
        <v/>
      </c>
      <c r="N28" s="60" t="str">
        <f t="shared" si="5"/>
        <v/>
      </c>
      <c r="O28" s="146" t="str">
        <f t="shared" si="6"/>
        <v/>
      </c>
      <c r="P28" s="147" t="str">
        <f>IF(D28="","",SUMIF(F$37:F$98,'2. CBAM CALCULATOR'!D28,J$37:J$98))</f>
        <v/>
      </c>
      <c r="Q28" s="147" t="str">
        <f>IF(D28="","",SUMIF(P$37:P$98,'2. CBAM CALCULATOR'!D28,T$37:T$98))</f>
        <v/>
      </c>
      <c r="R28" s="61" t="str">
        <f t="shared" si="7"/>
        <v/>
      </c>
      <c r="S28" s="166" t="str">
        <f>IF(D28="","",SUMIF(P$37:P$98,'2. CBAM CALCULATOR'!D28,X$37:X$98))</f>
        <v/>
      </c>
      <c r="T28" s="159"/>
      <c r="U28" s="160"/>
      <c r="V28" s="160"/>
      <c r="W28" s="161"/>
      <c r="X28" s="114"/>
    </row>
    <row r="29" spans="2:24" ht="15" x14ac:dyDescent="0.2">
      <c r="C29"/>
    </row>
    <row r="30" spans="2:24" ht="15" x14ac:dyDescent="0.2">
      <c r="C30"/>
    </row>
    <row r="31" spans="2:24" x14ac:dyDescent="0.2">
      <c r="B31" s="1" t="s">
        <v>1138</v>
      </c>
      <c r="C31" s="3" t="s">
        <v>2718</v>
      </c>
      <c r="D31" s="5"/>
      <c r="E31" s="114"/>
      <c r="F31" s="114"/>
      <c r="G31" s="114"/>
      <c r="H31" s="114"/>
      <c r="I31" s="114"/>
      <c r="J31" s="114"/>
      <c r="K31" s="1" t="s">
        <v>2735</v>
      </c>
      <c r="L31" s="3" t="s">
        <v>1137</v>
      </c>
      <c r="M31"/>
      <c r="T31" s="24"/>
      <c r="U31" s="24"/>
      <c r="V31" s="24"/>
      <c r="W31" s="24"/>
      <c r="X31" s="24"/>
    </row>
    <row r="32" spans="2:24" x14ac:dyDescent="0.2">
      <c r="B32" s="5"/>
      <c r="D32" s="5"/>
      <c r="E32" s="114"/>
      <c r="F32" s="114"/>
      <c r="G32" s="114"/>
      <c r="H32" s="114"/>
      <c r="I32" s="114"/>
      <c r="J32" s="114"/>
      <c r="K32" s="1"/>
      <c r="L32" s="16" t="s">
        <v>2895</v>
      </c>
      <c r="M32"/>
      <c r="T32" s="24"/>
      <c r="U32" s="24"/>
      <c r="V32" s="24"/>
      <c r="W32" s="24"/>
      <c r="X32" s="24"/>
    </row>
    <row r="33" spans="2:26" x14ac:dyDescent="0.2">
      <c r="B33" s="5"/>
      <c r="D33" s="5"/>
      <c r="E33" s="114"/>
      <c r="F33" s="114"/>
      <c r="G33" s="114"/>
      <c r="H33" s="114"/>
      <c r="I33" s="114"/>
      <c r="J33" s="114"/>
      <c r="K33" s="1"/>
      <c r="L33" s="16"/>
      <c r="M33"/>
      <c r="T33" s="24"/>
      <c r="U33" s="24"/>
      <c r="V33" s="24"/>
      <c r="W33" s="24"/>
      <c r="X33" s="24"/>
    </row>
    <row r="34" spans="2:26" ht="17" thickBot="1" x14ac:dyDescent="0.25">
      <c r="B34" s="5"/>
      <c r="D34" s="6" t="s">
        <v>1145</v>
      </c>
      <c r="E34" s="6" t="s">
        <v>1146</v>
      </c>
      <c r="F34" s="6" t="s">
        <v>1147</v>
      </c>
      <c r="G34" s="114"/>
      <c r="H34" s="114"/>
      <c r="I34" s="114"/>
      <c r="J34" s="114"/>
      <c r="K34"/>
      <c r="L34" s="5"/>
      <c r="M34" s="5" t="s">
        <v>2736</v>
      </c>
      <c r="N34" s="5" t="s">
        <v>2737</v>
      </c>
      <c r="O34" s="5" t="s">
        <v>2738</v>
      </c>
      <c r="P34" s="5" t="s">
        <v>2739</v>
      </c>
      <c r="Q34" s="5" t="s">
        <v>2740</v>
      </c>
      <c r="R34" s="5" t="s">
        <v>2741</v>
      </c>
      <c r="S34" s="5" t="s">
        <v>2742</v>
      </c>
      <c r="T34" s="5"/>
      <c r="U34" s="5" t="s">
        <v>2743</v>
      </c>
      <c r="V34" s="5" t="s">
        <v>2744</v>
      </c>
      <c r="W34" s="5" t="s">
        <v>2745</v>
      </c>
      <c r="X34" s="5"/>
    </row>
    <row r="35" spans="2:26" ht="136" x14ac:dyDescent="0.2">
      <c r="B35" s="5"/>
      <c r="C35" s="33" t="s">
        <v>209</v>
      </c>
      <c r="D35" s="90" t="s">
        <v>949</v>
      </c>
      <c r="E35" s="45" t="s">
        <v>2719</v>
      </c>
      <c r="F35" s="34" t="s">
        <v>1093</v>
      </c>
      <c r="G35" s="34" t="s">
        <v>2720</v>
      </c>
      <c r="H35" s="34" t="s">
        <v>2721</v>
      </c>
      <c r="I35" s="34" t="s">
        <v>2722</v>
      </c>
      <c r="J35" s="46" t="s">
        <v>2723</v>
      </c>
      <c r="K35"/>
      <c r="L35" s="245" t="s">
        <v>209</v>
      </c>
      <c r="M35" s="246" t="s">
        <v>492</v>
      </c>
      <c r="N35" s="246" t="s">
        <v>1151</v>
      </c>
      <c r="O35" s="246" t="s">
        <v>951</v>
      </c>
      <c r="P35" s="246" t="s">
        <v>1093</v>
      </c>
      <c r="Q35" s="246" t="s">
        <v>2716</v>
      </c>
      <c r="R35" s="246" t="s">
        <v>1109</v>
      </c>
      <c r="S35" s="246" t="s">
        <v>1906</v>
      </c>
      <c r="T35" s="246" t="s">
        <v>1907</v>
      </c>
      <c r="U35" s="246" t="s">
        <v>1908</v>
      </c>
      <c r="V35" s="246" t="s">
        <v>1909</v>
      </c>
      <c r="W35" s="246" t="s">
        <v>1910</v>
      </c>
      <c r="X35" s="255" t="s">
        <v>1911</v>
      </c>
      <c r="Z35" s="157" t="s">
        <v>2732</v>
      </c>
    </row>
    <row r="36" spans="2:26" ht="30" customHeight="1" x14ac:dyDescent="0.2">
      <c r="B36" s="5"/>
      <c r="C36" s="196" t="s">
        <v>491</v>
      </c>
      <c r="D36" s="80" t="s">
        <v>1935</v>
      </c>
      <c r="E36" s="80" t="s">
        <v>1936</v>
      </c>
      <c r="F36" s="80"/>
      <c r="G36" s="80"/>
      <c r="H36" s="80"/>
      <c r="I36" s="80"/>
      <c r="J36" s="91"/>
      <c r="K36"/>
      <c r="L36" s="196" t="s">
        <v>491</v>
      </c>
      <c r="M36" s="80" t="s">
        <v>1939</v>
      </c>
      <c r="N36" s="80" t="s">
        <v>1940</v>
      </c>
      <c r="O36" s="80" t="s">
        <v>1941</v>
      </c>
      <c r="P36" s="80" t="s">
        <v>1942</v>
      </c>
      <c r="Q36" s="80" t="s">
        <v>1943</v>
      </c>
      <c r="R36" s="80" t="s">
        <v>1944</v>
      </c>
      <c r="S36" s="80" t="s">
        <v>1945</v>
      </c>
      <c r="T36" s="80"/>
      <c r="U36" s="80" t="s">
        <v>1946</v>
      </c>
      <c r="V36" s="80" t="s">
        <v>1947</v>
      </c>
      <c r="W36" s="80" t="s">
        <v>1948</v>
      </c>
      <c r="X36" s="91"/>
      <c r="Z36" s="23"/>
    </row>
    <row r="37" spans="2:26" ht="60" customHeight="1" x14ac:dyDescent="0.2">
      <c r="B37" s="5"/>
      <c r="C37" s="47" t="s">
        <v>41</v>
      </c>
      <c r="D37" s="238" t="s">
        <v>1021</v>
      </c>
      <c r="E37" s="239">
        <v>1239.58</v>
      </c>
      <c r="F37" s="240" t="s">
        <v>1106</v>
      </c>
      <c r="G37" s="241">
        <f>IF(D37="","",VLOOKUP(D37,LISTS!R$3:U$44,4,FALSE))</f>
        <v>4.8000000000000001E-2</v>
      </c>
      <c r="H37" s="242">
        <f>IF(D37="","",E37*G37)</f>
        <v>59.499839999999999</v>
      </c>
      <c r="I37" s="239">
        <f>IF(D37="","",VLOOKUP(D37,LISTS!R$3:U$44,2,FALSE))</f>
        <v>56.1</v>
      </c>
      <c r="J37" s="243">
        <f>IF(D37="","",I37*H37)</f>
        <v>3337.9410240000002</v>
      </c>
      <c r="K37"/>
      <c r="L37" s="247" t="s">
        <v>41</v>
      </c>
      <c r="M37" s="248" t="s">
        <v>1108</v>
      </c>
      <c r="N37" s="249">
        <v>72061000</v>
      </c>
      <c r="O37" s="249" t="s">
        <v>129</v>
      </c>
      <c r="P37" s="248" t="s">
        <v>1106</v>
      </c>
      <c r="Q37" s="250">
        <v>20000</v>
      </c>
      <c r="R37" s="249" t="s">
        <v>1095</v>
      </c>
      <c r="S37" s="251">
        <v>1.5389999999999999</v>
      </c>
      <c r="T37" s="252">
        <f t="shared" ref="T37:T98" si="8">IF(M37="","",Q37*S37)</f>
        <v>30780</v>
      </c>
      <c r="U37" s="253">
        <v>0.34599999999999997</v>
      </c>
      <c r="V37" s="253">
        <v>0.59</v>
      </c>
      <c r="W37" s="254">
        <f>IF(M37="","",IF(R37="yes",U37*V37,VLOOKUP(N37,LISTS!AB$3:AD$570,3,FALSE)))</f>
        <v>0.20413999999999996</v>
      </c>
      <c r="X37" s="256">
        <f t="shared" ref="X37:X98" si="9">IF(M37="","",W37*Q37)</f>
        <v>4082.7999999999993</v>
      </c>
      <c r="Z37" s="23">
        <f t="shared" ref="Z37:Z68" si="10">IF(ISERROR(U37*Q37/VLOOKUP(P37,D$7:S$28,9,FALSE)),"",U37*Q37/VLOOKUP(P37,D$7:S$28,9,FALSE))</f>
        <v>0.4070588235294117</v>
      </c>
    </row>
    <row r="38" spans="2:26" ht="60" customHeight="1" x14ac:dyDescent="0.2">
      <c r="B38" s="5"/>
      <c r="C38" s="47" t="s">
        <v>41</v>
      </c>
      <c r="D38" s="244" t="s">
        <v>974</v>
      </c>
      <c r="E38" s="239">
        <v>597.92000000000007</v>
      </c>
      <c r="F38" s="240" t="s">
        <v>1113</v>
      </c>
      <c r="G38" s="241">
        <f>IF(D38="","",VLOOKUP(D38,LISTS!R$3:U$44,4,FALSE))</f>
        <v>4.2999999999999997E-2</v>
      </c>
      <c r="H38" s="242">
        <f t="shared" ref="H38:H39" si="11">IF(D38="","",E38*G38)</f>
        <v>25.710560000000001</v>
      </c>
      <c r="I38" s="239">
        <f>IF(D38="","",VLOOKUP(D38,LISTS!R$3:U$44,2,FALSE))</f>
        <v>74.099999999999994</v>
      </c>
      <c r="J38" s="243">
        <f t="shared" ref="J38:J39" si="12">IF(D38="","",I38*H38)</f>
        <v>1905.1524959999999</v>
      </c>
      <c r="K38"/>
      <c r="L38" s="86" t="s">
        <v>41</v>
      </c>
      <c r="M38" s="87" t="s">
        <v>1114</v>
      </c>
      <c r="N38" s="88">
        <v>72249018</v>
      </c>
      <c r="O38" s="88" t="s">
        <v>452</v>
      </c>
      <c r="P38" s="87" t="s">
        <v>1113</v>
      </c>
      <c r="Q38" s="89">
        <v>10000</v>
      </c>
      <c r="R38" s="88" t="s">
        <v>1095</v>
      </c>
      <c r="S38" s="92">
        <v>1.44</v>
      </c>
      <c r="T38" s="93">
        <f t="shared" si="8"/>
        <v>14400</v>
      </c>
      <c r="U38" s="94">
        <v>2.0790000000000002</v>
      </c>
      <c r="V38" s="94">
        <v>0.83299999999999996</v>
      </c>
      <c r="W38" s="156">
        <f>IF(M38="","",IF(R38="yes",U38*V38,VLOOKUP(N38,LISTS!AB$3:AD$570,3,FALSE)))</f>
        <v>1.7318070000000001</v>
      </c>
      <c r="X38" s="257">
        <f t="shared" si="9"/>
        <v>17318.07</v>
      </c>
      <c r="Z38" s="23">
        <f t="shared" si="10"/>
        <v>2.5353658536585364</v>
      </c>
    </row>
    <row r="39" spans="2:26" ht="60" customHeight="1" x14ac:dyDescent="0.2">
      <c r="B39" s="5"/>
      <c r="C39" s="41">
        <v>1</v>
      </c>
      <c r="D39" s="120"/>
      <c r="E39" s="115"/>
      <c r="F39" s="119"/>
      <c r="G39" s="116" t="str">
        <f>IF(D39="","",VLOOKUP(D39,LISTS!R$3:U$44,4,FALSE))</f>
        <v/>
      </c>
      <c r="H39" s="117" t="str">
        <f t="shared" si="11"/>
        <v/>
      </c>
      <c r="I39" s="118" t="str">
        <f>IF(D39="","",VLOOKUP(D39,LISTS!R$3:U$44,2,FALSE))</f>
        <v/>
      </c>
      <c r="J39" s="148" t="str">
        <f t="shared" si="12"/>
        <v/>
      </c>
      <c r="K39"/>
      <c r="L39" s="63">
        <v>1</v>
      </c>
      <c r="M39" s="119"/>
      <c r="N39" s="197"/>
      <c r="O39" s="197"/>
      <c r="P39" s="119"/>
      <c r="Q39" s="198"/>
      <c r="R39" s="197" t="str">
        <f t="shared" ref="R39:R70" si="13">IF(M39="","","no")</f>
        <v/>
      </c>
      <c r="S39" s="199" t="str">
        <f>IF(M39="","",IF(R39="yes","Please enter value from supplier",VLOOKUP(N39,LISTS!AB$3:AD$570,2,FALSE)))</f>
        <v/>
      </c>
      <c r="T39" s="200" t="str">
        <f t="shared" si="8"/>
        <v/>
      </c>
      <c r="U39" s="201" t="str">
        <f t="shared" ref="U39:U70" si="14">IF(M39="","",IF(R39="no",W39/V39,"Please enter value from supplier"))</f>
        <v/>
      </c>
      <c r="V39" s="202" t="str">
        <f>IF(M39="","",IF(R39="no",IF(ISERROR(VLOOKUP(O39,LISTS!AE:AF,2,FALSE)),LISTS!$AF$86,VLOOKUP(O39,LISTS!AE:AF,2,FALSE)),"Please enter value from supplier"))</f>
        <v/>
      </c>
      <c r="W39" s="203" t="str">
        <f>IF(M39="","",IF(R39="yes",U39*V39,VLOOKUP(N39,LISTS!AB$3:AD$570,3,FALSE)))</f>
        <v/>
      </c>
      <c r="X39" s="148" t="str">
        <f t="shared" si="9"/>
        <v/>
      </c>
      <c r="Z39" s="23" t="str">
        <f t="shared" si="10"/>
        <v/>
      </c>
    </row>
    <row r="40" spans="2:26" ht="60" customHeight="1" x14ac:dyDescent="0.2">
      <c r="B40" s="5"/>
      <c r="C40" s="41">
        <v>2</v>
      </c>
      <c r="D40" s="120"/>
      <c r="E40" s="115"/>
      <c r="F40" s="119"/>
      <c r="G40" s="116" t="str">
        <f>IF(D40="","",VLOOKUP(D40,LISTS!R$3:U$44,4,FALSE))</f>
        <v/>
      </c>
      <c r="H40" s="117" t="str">
        <f t="shared" ref="H40:H98" si="15">IF(D40="","",E40*G40)</f>
        <v/>
      </c>
      <c r="I40" s="118" t="str">
        <f>IF(D40="","",VLOOKUP(D40,LISTS!R$3:U$44,2,FALSE))</f>
        <v/>
      </c>
      <c r="J40" s="148" t="str">
        <f t="shared" ref="J40:J98" si="16">IF(D40="","",I40*H40)</f>
        <v/>
      </c>
      <c r="K40"/>
      <c r="L40" s="63">
        <v>2</v>
      </c>
      <c r="M40" s="119"/>
      <c r="N40" s="197"/>
      <c r="O40" s="197"/>
      <c r="P40" s="119"/>
      <c r="Q40" s="198"/>
      <c r="R40" s="197" t="str">
        <f t="shared" si="13"/>
        <v/>
      </c>
      <c r="S40" s="199" t="str">
        <f>IF(M40="","",IF(R40="yes","Please enter value from supplier",VLOOKUP(N40,LISTS!AB$3:AD$570,2,FALSE)))</f>
        <v/>
      </c>
      <c r="T40" s="200" t="str">
        <f t="shared" si="8"/>
        <v/>
      </c>
      <c r="U40" s="201" t="str">
        <f t="shared" si="14"/>
        <v/>
      </c>
      <c r="V40" s="202" t="str">
        <f>IF(M40="","",IF(R40="no",IF(ISERROR(VLOOKUP(O40,LISTS!AE:AF,2,FALSE)),LISTS!$AF$86,VLOOKUP(O40,LISTS!AE:AF,2,FALSE)),"Please enter value from supplier"))</f>
        <v/>
      </c>
      <c r="W40" s="203" t="str">
        <f>IF(M40="","",IF(R40="yes",U40*V40,VLOOKUP(N40,LISTS!AB$3:AD$570,3,FALSE)))</f>
        <v/>
      </c>
      <c r="X40" s="148" t="str">
        <f t="shared" si="9"/>
        <v/>
      </c>
      <c r="Z40" s="23" t="str">
        <f t="shared" si="10"/>
        <v/>
      </c>
    </row>
    <row r="41" spans="2:26" ht="60" customHeight="1" x14ac:dyDescent="0.2">
      <c r="B41" s="5"/>
      <c r="C41" s="41">
        <v>3</v>
      </c>
      <c r="D41" s="120"/>
      <c r="E41" s="115"/>
      <c r="F41" s="119"/>
      <c r="G41" s="116" t="str">
        <f>IF(D41="","",VLOOKUP(D41,LISTS!R$3:U$44,4,FALSE))</f>
        <v/>
      </c>
      <c r="H41" s="117" t="str">
        <f t="shared" si="15"/>
        <v/>
      </c>
      <c r="I41" s="118" t="str">
        <f>IF(D41="","",VLOOKUP(D41,LISTS!R$3:U$44,2,FALSE))</f>
        <v/>
      </c>
      <c r="J41" s="148" t="str">
        <f t="shared" si="16"/>
        <v/>
      </c>
      <c r="K41"/>
      <c r="L41" s="63">
        <v>3</v>
      </c>
      <c r="M41" s="119"/>
      <c r="N41" s="197"/>
      <c r="O41" s="197"/>
      <c r="P41" s="119"/>
      <c r="Q41" s="198"/>
      <c r="R41" s="197" t="str">
        <f t="shared" si="13"/>
        <v/>
      </c>
      <c r="S41" s="199" t="str">
        <f>IF(M41="","",IF(R41="yes","Please enter value from supplier",VLOOKUP(N41,LISTS!AB$3:AD$570,2,FALSE)))</f>
        <v/>
      </c>
      <c r="T41" s="200" t="str">
        <f t="shared" si="8"/>
        <v/>
      </c>
      <c r="U41" s="201" t="str">
        <f t="shared" si="14"/>
        <v/>
      </c>
      <c r="V41" s="202" t="str">
        <f>IF(M41="","",IF(R41="no",IF(ISERROR(VLOOKUP(O41,LISTS!AE:AF,2,FALSE)),LISTS!$AF$86,VLOOKUP(O41,LISTS!AE:AF,2,FALSE)),"Please enter value from supplier"))</f>
        <v/>
      </c>
      <c r="W41" s="203" t="str">
        <f>IF(M41="","",IF(R41="yes",U41*V41,VLOOKUP(N41,LISTS!AB$3:AD$570,3,FALSE)))</f>
        <v/>
      </c>
      <c r="X41" s="148" t="str">
        <f t="shared" si="9"/>
        <v/>
      </c>
      <c r="Z41" s="23" t="str">
        <f t="shared" si="10"/>
        <v/>
      </c>
    </row>
    <row r="42" spans="2:26" ht="60" customHeight="1" x14ac:dyDescent="0.2">
      <c r="B42" s="5"/>
      <c r="C42" s="41">
        <v>4</v>
      </c>
      <c r="D42" s="120"/>
      <c r="E42" s="115"/>
      <c r="F42" s="119"/>
      <c r="G42" s="116" t="str">
        <f>IF(D42="","",VLOOKUP(D42,LISTS!R$3:U$44,4,FALSE))</f>
        <v/>
      </c>
      <c r="H42" s="117" t="str">
        <f t="shared" si="15"/>
        <v/>
      </c>
      <c r="I42" s="118" t="str">
        <f>IF(D42="","",VLOOKUP(D42,LISTS!R$3:U$44,2,FALSE))</f>
        <v/>
      </c>
      <c r="J42" s="148" t="str">
        <f t="shared" si="16"/>
        <v/>
      </c>
      <c r="K42"/>
      <c r="L42" s="63">
        <v>4</v>
      </c>
      <c r="M42" s="119"/>
      <c r="N42" s="197"/>
      <c r="O42" s="197"/>
      <c r="P42" s="119"/>
      <c r="Q42" s="198"/>
      <c r="R42" s="197" t="str">
        <f t="shared" si="13"/>
        <v/>
      </c>
      <c r="S42" s="199" t="str">
        <f>IF(M42="","",IF(R42="yes","Please enter value from supplier",VLOOKUP(N42,LISTS!AB$3:AD$570,2,FALSE)))</f>
        <v/>
      </c>
      <c r="T42" s="200" t="str">
        <f t="shared" si="8"/>
        <v/>
      </c>
      <c r="U42" s="201" t="str">
        <f t="shared" si="14"/>
        <v/>
      </c>
      <c r="V42" s="202" t="str">
        <f>IF(M42="","",IF(R42="no",IF(ISERROR(VLOOKUP(O42,LISTS!AE:AF,2,FALSE)),LISTS!$AF$86,VLOOKUP(O42,LISTS!AE:AF,2,FALSE)),"Please enter value from supplier"))</f>
        <v/>
      </c>
      <c r="W42" s="203" t="str">
        <f>IF(M42="","",IF(R42="yes",U42*V42,VLOOKUP(N42,LISTS!AB$3:AD$570,3,FALSE)))</f>
        <v/>
      </c>
      <c r="X42" s="148" t="str">
        <f t="shared" si="9"/>
        <v/>
      </c>
      <c r="Z42" s="23" t="str">
        <f t="shared" si="10"/>
        <v/>
      </c>
    </row>
    <row r="43" spans="2:26" ht="60" customHeight="1" x14ac:dyDescent="0.2">
      <c r="B43" s="5"/>
      <c r="C43" s="41">
        <v>5</v>
      </c>
      <c r="D43" s="120"/>
      <c r="E43" s="115"/>
      <c r="F43" s="119"/>
      <c r="G43" s="116" t="str">
        <f>IF(D43="","",VLOOKUP(D43,LISTS!R$3:U$44,4,FALSE))</f>
        <v/>
      </c>
      <c r="H43" s="117" t="str">
        <f t="shared" si="15"/>
        <v/>
      </c>
      <c r="I43" s="118" t="str">
        <f>IF(D43="","",VLOOKUP(D43,LISTS!R$3:U$44,2,FALSE))</f>
        <v/>
      </c>
      <c r="J43" s="148" t="str">
        <f t="shared" si="16"/>
        <v/>
      </c>
      <c r="K43"/>
      <c r="L43" s="63">
        <v>5</v>
      </c>
      <c r="M43" s="119"/>
      <c r="N43" s="197"/>
      <c r="O43" s="197"/>
      <c r="P43" s="119"/>
      <c r="Q43" s="198"/>
      <c r="R43" s="197" t="str">
        <f t="shared" si="13"/>
        <v/>
      </c>
      <c r="S43" s="199" t="str">
        <f>IF(M43="","",IF(R43="yes","Please enter value from supplier",VLOOKUP(N43,LISTS!AB$3:AD$570,2,FALSE)))</f>
        <v/>
      </c>
      <c r="T43" s="200" t="str">
        <f t="shared" si="8"/>
        <v/>
      </c>
      <c r="U43" s="201" t="str">
        <f t="shared" si="14"/>
        <v/>
      </c>
      <c r="V43" s="202" t="str">
        <f>IF(M43="","",IF(R43="no",IF(ISERROR(VLOOKUP(O43,LISTS!AE:AF,2,FALSE)),LISTS!$AF$86,VLOOKUP(O43,LISTS!AE:AF,2,FALSE)),"Please enter value from supplier"))</f>
        <v/>
      </c>
      <c r="W43" s="203" t="str">
        <f>IF(M43="","",IF(R43="yes",U43*V43,VLOOKUP(N43,LISTS!AB$3:AD$570,3,FALSE)))</f>
        <v/>
      </c>
      <c r="X43" s="148" t="str">
        <f t="shared" si="9"/>
        <v/>
      </c>
      <c r="Z43" s="23" t="str">
        <f t="shared" si="10"/>
        <v/>
      </c>
    </row>
    <row r="44" spans="2:26" ht="60" customHeight="1" x14ac:dyDescent="0.2">
      <c r="B44" s="5"/>
      <c r="C44" s="41">
        <v>6</v>
      </c>
      <c r="D44" s="120"/>
      <c r="E44" s="115"/>
      <c r="F44" s="119"/>
      <c r="G44" s="116" t="str">
        <f>IF(D44="","",VLOOKUP(D44,LISTS!R$3:U$44,4,FALSE))</f>
        <v/>
      </c>
      <c r="H44" s="117" t="str">
        <f t="shared" si="15"/>
        <v/>
      </c>
      <c r="I44" s="118" t="str">
        <f>IF(D44="","",VLOOKUP(D44,LISTS!R$3:U$44,2,FALSE))</f>
        <v/>
      </c>
      <c r="J44" s="148" t="str">
        <f t="shared" si="16"/>
        <v/>
      </c>
      <c r="K44"/>
      <c r="L44" s="63">
        <v>6</v>
      </c>
      <c r="M44" s="119"/>
      <c r="N44" s="197"/>
      <c r="O44" s="197"/>
      <c r="P44" s="119"/>
      <c r="Q44" s="198"/>
      <c r="R44" s="197" t="str">
        <f t="shared" si="13"/>
        <v/>
      </c>
      <c r="S44" s="199" t="str">
        <f>IF(M44="","",IF(R44="yes","Please enter value from supplier",VLOOKUP(N44,LISTS!AB$3:AD$570,2,FALSE)))</f>
        <v/>
      </c>
      <c r="T44" s="200" t="str">
        <f t="shared" si="8"/>
        <v/>
      </c>
      <c r="U44" s="201" t="str">
        <f t="shared" si="14"/>
        <v/>
      </c>
      <c r="V44" s="202" t="str">
        <f>IF(M44="","",IF(R44="no",IF(ISERROR(VLOOKUP(O44,LISTS!AE:AF,2,FALSE)),LISTS!$AF$86,VLOOKUP(O44,LISTS!AE:AF,2,FALSE)),"Please enter value from supplier"))</f>
        <v/>
      </c>
      <c r="W44" s="203" t="str">
        <f>IF(M44="","",IF(R44="yes",U44*V44,VLOOKUP(N44,LISTS!AB$3:AD$570,3,FALSE)))</f>
        <v/>
      </c>
      <c r="X44" s="148" t="str">
        <f t="shared" si="9"/>
        <v/>
      </c>
      <c r="Z44" s="23" t="str">
        <f t="shared" si="10"/>
        <v/>
      </c>
    </row>
    <row r="45" spans="2:26" ht="60" customHeight="1" x14ac:dyDescent="0.2">
      <c r="B45" s="5"/>
      <c r="C45" s="41">
        <v>7</v>
      </c>
      <c r="D45" s="120"/>
      <c r="E45" s="115"/>
      <c r="F45" s="119"/>
      <c r="G45" s="116" t="str">
        <f>IF(D45="","",VLOOKUP(D45,LISTS!R$3:U$44,4,FALSE))</f>
        <v/>
      </c>
      <c r="H45" s="117" t="str">
        <f t="shared" si="15"/>
        <v/>
      </c>
      <c r="I45" s="118" t="str">
        <f>IF(D45="","",VLOOKUP(D45,LISTS!R$3:U$44,2,FALSE))</f>
        <v/>
      </c>
      <c r="J45" s="148" t="str">
        <f t="shared" si="16"/>
        <v/>
      </c>
      <c r="K45"/>
      <c r="L45" s="63">
        <v>7</v>
      </c>
      <c r="M45" s="119"/>
      <c r="N45" s="197"/>
      <c r="O45" s="197"/>
      <c r="P45" s="119"/>
      <c r="Q45" s="198"/>
      <c r="R45" s="197" t="str">
        <f t="shared" si="13"/>
        <v/>
      </c>
      <c r="S45" s="199" t="str">
        <f>IF(M45="","",IF(R45="yes","Please enter value from supplier",VLOOKUP(N45,LISTS!AB$3:AD$570,2,FALSE)))</f>
        <v/>
      </c>
      <c r="T45" s="200" t="str">
        <f t="shared" si="8"/>
        <v/>
      </c>
      <c r="U45" s="201" t="str">
        <f t="shared" si="14"/>
        <v/>
      </c>
      <c r="V45" s="202" t="str">
        <f>IF(M45="","",IF(R45="no",IF(ISERROR(VLOOKUP(O45,LISTS!AE:AF,2,FALSE)),LISTS!$AF$86,VLOOKUP(O45,LISTS!AE:AF,2,FALSE)),"Please enter value from supplier"))</f>
        <v/>
      </c>
      <c r="W45" s="203" t="str">
        <f>IF(M45="","",IF(R45="yes",U45*V45,VLOOKUP(N45,LISTS!AB$3:AD$570,3,FALSE)))</f>
        <v/>
      </c>
      <c r="X45" s="148" t="str">
        <f t="shared" si="9"/>
        <v/>
      </c>
      <c r="Z45" s="23" t="str">
        <f t="shared" si="10"/>
        <v/>
      </c>
    </row>
    <row r="46" spans="2:26" ht="60" customHeight="1" x14ac:dyDescent="0.2">
      <c r="B46" s="5"/>
      <c r="C46" s="41">
        <v>8</v>
      </c>
      <c r="D46" s="120"/>
      <c r="E46" s="115"/>
      <c r="F46" s="119"/>
      <c r="G46" s="116" t="str">
        <f>IF(D46="","",VLOOKUP(D46,LISTS!R$3:U$44,4,FALSE))</f>
        <v/>
      </c>
      <c r="H46" s="117" t="str">
        <f t="shared" si="15"/>
        <v/>
      </c>
      <c r="I46" s="118" t="str">
        <f>IF(D46="","",VLOOKUP(D46,LISTS!R$3:U$44,2,FALSE))</f>
        <v/>
      </c>
      <c r="J46" s="148" t="str">
        <f t="shared" si="16"/>
        <v/>
      </c>
      <c r="K46"/>
      <c r="L46" s="63">
        <v>8</v>
      </c>
      <c r="M46" s="119"/>
      <c r="N46" s="197"/>
      <c r="O46" s="197"/>
      <c r="P46" s="119"/>
      <c r="Q46" s="198"/>
      <c r="R46" s="197" t="str">
        <f t="shared" si="13"/>
        <v/>
      </c>
      <c r="S46" s="199" t="str">
        <f>IF(M46="","",IF(R46="yes","Please enter value from supplier",VLOOKUP(N46,LISTS!AB$3:AD$570,2,FALSE)))</f>
        <v/>
      </c>
      <c r="T46" s="200" t="str">
        <f t="shared" si="8"/>
        <v/>
      </c>
      <c r="U46" s="201" t="str">
        <f t="shared" si="14"/>
        <v/>
      </c>
      <c r="V46" s="202" t="str">
        <f>IF(M46="","",IF(R46="no",IF(ISERROR(VLOOKUP(O46,LISTS!AE:AF,2,FALSE)),LISTS!$AF$86,VLOOKUP(O46,LISTS!AE:AF,2,FALSE)),"Please enter value from supplier"))</f>
        <v/>
      </c>
      <c r="W46" s="203" t="str">
        <f>IF(M46="","",IF(R46="yes",U46*V46,VLOOKUP(N46,LISTS!AB$3:AD$570,3,FALSE)))</f>
        <v/>
      </c>
      <c r="X46" s="148" t="str">
        <f t="shared" si="9"/>
        <v/>
      </c>
      <c r="Z46" s="23" t="str">
        <f t="shared" si="10"/>
        <v/>
      </c>
    </row>
    <row r="47" spans="2:26" ht="60" customHeight="1" x14ac:dyDescent="0.2">
      <c r="B47" s="5"/>
      <c r="C47" s="41">
        <v>9</v>
      </c>
      <c r="D47" s="120"/>
      <c r="E47" s="115"/>
      <c r="F47" s="119"/>
      <c r="G47" s="116" t="str">
        <f>IF(D47="","",VLOOKUP(D47,LISTS!R$3:U$44,4,FALSE))</f>
        <v/>
      </c>
      <c r="H47" s="117" t="str">
        <f t="shared" si="15"/>
        <v/>
      </c>
      <c r="I47" s="118" t="str">
        <f>IF(D47="","",VLOOKUP(D47,LISTS!R$3:U$44,2,FALSE))</f>
        <v/>
      </c>
      <c r="J47" s="148" t="str">
        <f t="shared" si="16"/>
        <v/>
      </c>
      <c r="K47"/>
      <c r="L47" s="63">
        <v>9</v>
      </c>
      <c r="M47" s="119"/>
      <c r="N47" s="197"/>
      <c r="O47" s="197"/>
      <c r="P47" s="119"/>
      <c r="Q47" s="198"/>
      <c r="R47" s="197" t="str">
        <f t="shared" si="13"/>
        <v/>
      </c>
      <c r="S47" s="199" t="str">
        <f>IF(M47="","",IF(R47="yes","Please enter value from supplier",VLOOKUP(N47,LISTS!AB$3:AD$570,2,FALSE)))</f>
        <v/>
      </c>
      <c r="T47" s="200" t="str">
        <f t="shared" si="8"/>
        <v/>
      </c>
      <c r="U47" s="201" t="str">
        <f t="shared" si="14"/>
        <v/>
      </c>
      <c r="V47" s="202" t="str">
        <f>IF(M47="","",IF(R47="no",IF(ISERROR(VLOOKUP(O47,LISTS!AE:AF,2,FALSE)),LISTS!$AF$86,VLOOKUP(O47,LISTS!AE:AF,2,FALSE)),"Please enter value from supplier"))</f>
        <v/>
      </c>
      <c r="W47" s="203" t="str">
        <f>IF(M47="","",IF(R47="yes",U47*V47,VLOOKUP(N47,LISTS!AB$3:AD$570,3,FALSE)))</f>
        <v/>
      </c>
      <c r="X47" s="148" t="str">
        <f t="shared" si="9"/>
        <v/>
      </c>
      <c r="Z47" s="23" t="str">
        <f t="shared" si="10"/>
        <v/>
      </c>
    </row>
    <row r="48" spans="2:26" ht="60" customHeight="1" x14ac:dyDescent="0.2">
      <c r="B48" s="5"/>
      <c r="C48" s="41">
        <v>10</v>
      </c>
      <c r="D48" s="120"/>
      <c r="E48" s="115"/>
      <c r="F48" s="119"/>
      <c r="G48" s="116" t="str">
        <f>IF(D48="","",VLOOKUP(D48,LISTS!R$3:U$44,4,FALSE))</f>
        <v/>
      </c>
      <c r="H48" s="117" t="str">
        <f t="shared" si="15"/>
        <v/>
      </c>
      <c r="I48" s="118" t="str">
        <f>IF(D48="","",VLOOKUP(D48,LISTS!R$3:U$44,2,FALSE))</f>
        <v/>
      </c>
      <c r="J48" s="148" t="str">
        <f t="shared" si="16"/>
        <v/>
      </c>
      <c r="K48"/>
      <c r="L48" s="63">
        <v>10</v>
      </c>
      <c r="M48" s="119"/>
      <c r="N48" s="197"/>
      <c r="O48" s="197"/>
      <c r="P48" s="119"/>
      <c r="Q48" s="198"/>
      <c r="R48" s="197" t="str">
        <f t="shared" si="13"/>
        <v/>
      </c>
      <c r="S48" s="199" t="str">
        <f>IF(M48="","",IF(R48="yes","Please enter value from supplier",VLOOKUP(N48,LISTS!AB$3:AD$570,2,FALSE)))</f>
        <v/>
      </c>
      <c r="T48" s="200" t="str">
        <f t="shared" si="8"/>
        <v/>
      </c>
      <c r="U48" s="201" t="str">
        <f t="shared" si="14"/>
        <v/>
      </c>
      <c r="V48" s="202" t="str">
        <f>IF(M48="","",IF(R48="no",IF(ISERROR(VLOOKUP(O48,LISTS!AE:AF,2,FALSE)),LISTS!$AF$86,VLOOKUP(O48,LISTS!AE:AF,2,FALSE)),"Please enter value from supplier"))</f>
        <v/>
      </c>
      <c r="W48" s="203" t="str">
        <f>IF(M48="","",IF(R48="yes",U48*V48,VLOOKUP(N48,LISTS!AB$3:AD$570,3,FALSE)))</f>
        <v/>
      </c>
      <c r="X48" s="148" t="str">
        <f t="shared" si="9"/>
        <v/>
      </c>
      <c r="Z48" s="23" t="str">
        <f t="shared" si="10"/>
        <v/>
      </c>
    </row>
    <row r="49" spans="2:26" ht="60" customHeight="1" x14ac:dyDescent="0.2">
      <c r="B49" s="5"/>
      <c r="C49" s="41">
        <v>11</v>
      </c>
      <c r="D49" s="120"/>
      <c r="E49" s="115"/>
      <c r="F49" s="119"/>
      <c r="G49" s="116" t="str">
        <f>IF(D49="","",VLOOKUP(D49,LISTS!R$3:U$44,4,FALSE))</f>
        <v/>
      </c>
      <c r="H49" s="117" t="str">
        <f t="shared" si="15"/>
        <v/>
      </c>
      <c r="I49" s="118" t="str">
        <f>IF(D49="","",VLOOKUP(D49,LISTS!R$3:U$44,2,FALSE))</f>
        <v/>
      </c>
      <c r="J49" s="148" t="str">
        <f t="shared" si="16"/>
        <v/>
      </c>
      <c r="K49"/>
      <c r="L49" s="63">
        <v>11</v>
      </c>
      <c r="M49" s="119"/>
      <c r="N49" s="197"/>
      <c r="O49" s="197"/>
      <c r="P49" s="119"/>
      <c r="Q49" s="198"/>
      <c r="R49" s="197" t="str">
        <f t="shared" si="13"/>
        <v/>
      </c>
      <c r="S49" s="199" t="str">
        <f>IF(M49="","",IF(R49="yes","Please enter value from supplier",VLOOKUP(N49,LISTS!AB$3:AD$570,2,FALSE)))</f>
        <v/>
      </c>
      <c r="T49" s="200" t="str">
        <f t="shared" si="8"/>
        <v/>
      </c>
      <c r="U49" s="201" t="str">
        <f t="shared" si="14"/>
        <v/>
      </c>
      <c r="V49" s="202" t="str">
        <f>IF(M49="","",IF(R49="no",IF(ISERROR(VLOOKUP(O49,LISTS!AE:AF,2,FALSE)),LISTS!$AF$86,VLOOKUP(O49,LISTS!AE:AF,2,FALSE)),"Please enter value from supplier"))</f>
        <v/>
      </c>
      <c r="W49" s="203" t="str">
        <f>IF(M49="","",IF(R49="yes",U49*V49,VLOOKUP(N49,LISTS!AB$3:AD$570,3,FALSE)))</f>
        <v/>
      </c>
      <c r="X49" s="148" t="str">
        <f t="shared" si="9"/>
        <v/>
      </c>
      <c r="Z49" s="23" t="str">
        <f t="shared" si="10"/>
        <v/>
      </c>
    </row>
    <row r="50" spans="2:26" ht="60" customHeight="1" x14ac:dyDescent="0.2">
      <c r="B50" s="5"/>
      <c r="C50" s="41">
        <v>12</v>
      </c>
      <c r="D50" s="120"/>
      <c r="E50" s="115"/>
      <c r="F50" s="119"/>
      <c r="G50" s="116" t="str">
        <f>IF(D50="","",VLOOKUP(D50,LISTS!R$3:U$44,4,FALSE))</f>
        <v/>
      </c>
      <c r="H50" s="117" t="str">
        <f t="shared" si="15"/>
        <v/>
      </c>
      <c r="I50" s="118" t="str">
        <f>IF(D50="","",VLOOKUP(D50,LISTS!R$3:U$44,2,FALSE))</f>
        <v/>
      </c>
      <c r="J50" s="148" t="str">
        <f t="shared" si="16"/>
        <v/>
      </c>
      <c r="K50"/>
      <c r="L50" s="63">
        <v>12</v>
      </c>
      <c r="M50" s="119"/>
      <c r="N50" s="197"/>
      <c r="O50" s="197"/>
      <c r="P50" s="119"/>
      <c r="Q50" s="198"/>
      <c r="R50" s="197" t="str">
        <f t="shared" si="13"/>
        <v/>
      </c>
      <c r="S50" s="199" t="str">
        <f>IF(M50="","",IF(R50="yes","Please enter value from supplier",VLOOKUP(N50,LISTS!AB$3:AD$570,2,FALSE)))</f>
        <v/>
      </c>
      <c r="T50" s="200" t="str">
        <f t="shared" si="8"/>
        <v/>
      </c>
      <c r="U50" s="201" t="str">
        <f t="shared" si="14"/>
        <v/>
      </c>
      <c r="V50" s="202" t="str">
        <f>IF(M50="","",IF(R50="no",IF(ISERROR(VLOOKUP(O50,LISTS!AE:AF,2,FALSE)),LISTS!$AF$86,VLOOKUP(O50,LISTS!AE:AF,2,FALSE)),"Please enter value from supplier"))</f>
        <v/>
      </c>
      <c r="W50" s="203" t="str">
        <f>IF(M50="","",IF(R50="yes",U50*V50,VLOOKUP(N50,LISTS!AB$3:AD$570,3,FALSE)))</f>
        <v/>
      </c>
      <c r="X50" s="148" t="str">
        <f t="shared" si="9"/>
        <v/>
      </c>
      <c r="Z50" s="23" t="str">
        <f t="shared" si="10"/>
        <v/>
      </c>
    </row>
    <row r="51" spans="2:26" ht="60" customHeight="1" x14ac:dyDescent="0.2">
      <c r="B51" s="5"/>
      <c r="C51" s="41">
        <v>13</v>
      </c>
      <c r="D51" s="120"/>
      <c r="E51" s="115"/>
      <c r="F51" s="119"/>
      <c r="G51" s="116" t="str">
        <f>IF(D51="","",VLOOKUP(D51,LISTS!R$3:U$44,4,FALSE))</f>
        <v/>
      </c>
      <c r="H51" s="117" t="str">
        <f t="shared" si="15"/>
        <v/>
      </c>
      <c r="I51" s="118" t="str">
        <f>IF(D51="","",VLOOKUP(D51,LISTS!R$3:U$44,2,FALSE))</f>
        <v/>
      </c>
      <c r="J51" s="148" t="str">
        <f t="shared" si="16"/>
        <v/>
      </c>
      <c r="K51"/>
      <c r="L51" s="63">
        <v>13</v>
      </c>
      <c r="M51" s="119"/>
      <c r="N51" s="197"/>
      <c r="O51" s="197"/>
      <c r="P51" s="119"/>
      <c r="Q51" s="198"/>
      <c r="R51" s="197" t="str">
        <f t="shared" si="13"/>
        <v/>
      </c>
      <c r="S51" s="199" t="str">
        <f>IF(M51="","",IF(R51="yes","Please enter value from supplier",VLOOKUP(N51,LISTS!AB$3:AD$570,2,FALSE)))</f>
        <v/>
      </c>
      <c r="T51" s="200" t="str">
        <f t="shared" si="8"/>
        <v/>
      </c>
      <c r="U51" s="201" t="str">
        <f t="shared" si="14"/>
        <v/>
      </c>
      <c r="V51" s="202" t="str">
        <f>IF(M51="","",IF(R51="no",IF(ISERROR(VLOOKUP(O51,LISTS!AE:AF,2,FALSE)),LISTS!$AF$86,VLOOKUP(O51,LISTS!AE:AF,2,FALSE)),"Please enter value from supplier"))</f>
        <v/>
      </c>
      <c r="W51" s="203" t="str">
        <f>IF(M51="","",IF(R51="yes",U51*V51,VLOOKUP(N51,LISTS!AB$3:AD$570,3,FALSE)))</f>
        <v/>
      </c>
      <c r="X51" s="148" t="str">
        <f t="shared" si="9"/>
        <v/>
      </c>
      <c r="Z51" s="23" t="str">
        <f t="shared" si="10"/>
        <v/>
      </c>
    </row>
    <row r="52" spans="2:26" ht="60" customHeight="1" x14ac:dyDescent="0.2">
      <c r="B52" s="5"/>
      <c r="C52" s="41">
        <v>14</v>
      </c>
      <c r="D52" s="120"/>
      <c r="E52" s="115"/>
      <c r="F52" s="119"/>
      <c r="G52" s="116" t="str">
        <f>IF(D52="","",VLOOKUP(D52,LISTS!R$3:U$44,4,FALSE))</f>
        <v/>
      </c>
      <c r="H52" s="117" t="str">
        <f t="shared" si="15"/>
        <v/>
      </c>
      <c r="I52" s="118" t="str">
        <f>IF(D52="","",VLOOKUP(D52,LISTS!R$3:U$44,2,FALSE))</f>
        <v/>
      </c>
      <c r="J52" s="148" t="str">
        <f t="shared" si="16"/>
        <v/>
      </c>
      <c r="K52"/>
      <c r="L52" s="63">
        <v>14</v>
      </c>
      <c r="M52" s="119"/>
      <c r="N52" s="197"/>
      <c r="O52" s="197"/>
      <c r="P52" s="119"/>
      <c r="Q52" s="198"/>
      <c r="R52" s="197" t="str">
        <f t="shared" si="13"/>
        <v/>
      </c>
      <c r="S52" s="199" t="str">
        <f>IF(M52="","",IF(R52="yes","Please enter value from supplier",VLOOKUP(N52,LISTS!AB$3:AD$570,2,FALSE)))</f>
        <v/>
      </c>
      <c r="T52" s="200" t="str">
        <f t="shared" si="8"/>
        <v/>
      </c>
      <c r="U52" s="201" t="str">
        <f t="shared" si="14"/>
        <v/>
      </c>
      <c r="V52" s="202" t="str">
        <f>IF(M52="","",IF(R52="no",IF(ISERROR(VLOOKUP(O52,LISTS!AE:AF,2,FALSE)),LISTS!$AF$86,VLOOKUP(O52,LISTS!AE:AF,2,FALSE)),"Please enter value from supplier"))</f>
        <v/>
      </c>
      <c r="W52" s="203" t="str">
        <f>IF(M52="","",IF(R52="yes",U52*V52,VLOOKUP(N52,LISTS!AB$3:AD$570,3,FALSE)))</f>
        <v/>
      </c>
      <c r="X52" s="148" t="str">
        <f t="shared" si="9"/>
        <v/>
      </c>
      <c r="Z52" s="23" t="str">
        <f t="shared" si="10"/>
        <v/>
      </c>
    </row>
    <row r="53" spans="2:26" ht="60" customHeight="1" x14ac:dyDescent="0.2">
      <c r="B53" s="5"/>
      <c r="C53" s="41">
        <v>15</v>
      </c>
      <c r="D53" s="120"/>
      <c r="E53" s="115"/>
      <c r="F53" s="119"/>
      <c r="G53" s="116" t="str">
        <f>IF(D53="","",VLOOKUP(D53,LISTS!R$3:U$44,4,FALSE))</f>
        <v/>
      </c>
      <c r="H53" s="117" t="str">
        <f t="shared" si="15"/>
        <v/>
      </c>
      <c r="I53" s="118" t="str">
        <f>IF(D53="","",VLOOKUP(D53,LISTS!R$3:U$44,2,FALSE))</f>
        <v/>
      </c>
      <c r="J53" s="148" t="str">
        <f t="shared" si="16"/>
        <v/>
      </c>
      <c r="K53"/>
      <c r="L53" s="63">
        <v>15</v>
      </c>
      <c r="M53" s="119"/>
      <c r="N53" s="197"/>
      <c r="O53" s="197"/>
      <c r="P53" s="119"/>
      <c r="Q53" s="198"/>
      <c r="R53" s="197" t="str">
        <f t="shared" si="13"/>
        <v/>
      </c>
      <c r="S53" s="199" t="str">
        <f>IF(M53="","",IF(R53="yes","Please enter value from supplier",VLOOKUP(N53,LISTS!AB$3:AD$570,2,FALSE)))</f>
        <v/>
      </c>
      <c r="T53" s="200" t="str">
        <f t="shared" si="8"/>
        <v/>
      </c>
      <c r="U53" s="201" t="str">
        <f t="shared" si="14"/>
        <v/>
      </c>
      <c r="V53" s="202" t="str">
        <f>IF(M53="","",IF(R53="no",IF(ISERROR(VLOOKUP(O53,LISTS!AE:AF,2,FALSE)),LISTS!$AF$86,VLOOKUP(O53,LISTS!AE:AF,2,FALSE)),"Please enter value from supplier"))</f>
        <v/>
      </c>
      <c r="W53" s="203" t="str">
        <f>IF(M53="","",IF(R53="yes",U53*V53,VLOOKUP(N53,LISTS!AB$3:AD$570,3,FALSE)))</f>
        <v/>
      </c>
      <c r="X53" s="148" t="str">
        <f t="shared" si="9"/>
        <v/>
      </c>
      <c r="Z53" s="23" t="str">
        <f t="shared" si="10"/>
        <v/>
      </c>
    </row>
    <row r="54" spans="2:26" ht="60" customHeight="1" x14ac:dyDescent="0.2">
      <c r="B54" s="5"/>
      <c r="C54" s="41">
        <v>16</v>
      </c>
      <c r="D54" s="120"/>
      <c r="E54" s="115"/>
      <c r="F54" s="119"/>
      <c r="G54" s="116" t="str">
        <f>IF(D54="","",VLOOKUP(D54,LISTS!R$3:U$44,4,FALSE))</f>
        <v/>
      </c>
      <c r="H54" s="117" t="str">
        <f t="shared" si="15"/>
        <v/>
      </c>
      <c r="I54" s="118" t="str">
        <f>IF(D54="","",VLOOKUP(D54,LISTS!R$3:U$44,2,FALSE))</f>
        <v/>
      </c>
      <c r="J54" s="148" t="str">
        <f t="shared" si="16"/>
        <v/>
      </c>
      <c r="K54"/>
      <c r="L54" s="63">
        <v>16</v>
      </c>
      <c r="M54" s="119"/>
      <c r="N54" s="197"/>
      <c r="O54" s="197"/>
      <c r="P54" s="119"/>
      <c r="Q54" s="198"/>
      <c r="R54" s="197" t="str">
        <f t="shared" si="13"/>
        <v/>
      </c>
      <c r="S54" s="199" t="str">
        <f>IF(M54="","",IF(R54="yes","Please enter value from supplier",VLOOKUP(N54,LISTS!AB$3:AD$570,2,FALSE)))</f>
        <v/>
      </c>
      <c r="T54" s="200" t="str">
        <f t="shared" si="8"/>
        <v/>
      </c>
      <c r="U54" s="201" t="str">
        <f t="shared" si="14"/>
        <v/>
      </c>
      <c r="V54" s="202" t="str">
        <f>IF(M54="","",IF(R54="no",IF(ISERROR(VLOOKUP(O54,LISTS!AE:AF,2,FALSE)),LISTS!$AF$86,VLOOKUP(O54,LISTS!AE:AF,2,FALSE)),"Please enter value from supplier"))</f>
        <v/>
      </c>
      <c r="W54" s="203" t="str">
        <f>IF(M54="","",IF(R54="yes",U54*V54,VLOOKUP(N54,LISTS!AB$3:AD$570,3,FALSE)))</f>
        <v/>
      </c>
      <c r="X54" s="148" t="str">
        <f t="shared" si="9"/>
        <v/>
      </c>
      <c r="Z54" s="23" t="str">
        <f t="shared" si="10"/>
        <v/>
      </c>
    </row>
    <row r="55" spans="2:26" ht="60" customHeight="1" x14ac:dyDescent="0.2">
      <c r="B55" s="5"/>
      <c r="C55" s="41">
        <v>17</v>
      </c>
      <c r="D55" s="120"/>
      <c r="E55" s="115"/>
      <c r="F55" s="119"/>
      <c r="G55" s="116" t="str">
        <f>IF(D55="","",VLOOKUP(D55,LISTS!R$3:U$44,4,FALSE))</f>
        <v/>
      </c>
      <c r="H55" s="117" t="str">
        <f t="shared" si="15"/>
        <v/>
      </c>
      <c r="I55" s="118" t="str">
        <f>IF(D55="","",VLOOKUP(D55,LISTS!R$3:U$44,2,FALSE))</f>
        <v/>
      </c>
      <c r="J55" s="148" t="str">
        <f t="shared" si="16"/>
        <v/>
      </c>
      <c r="K55"/>
      <c r="L55" s="63">
        <v>17</v>
      </c>
      <c r="M55" s="119"/>
      <c r="N55" s="197"/>
      <c r="O55" s="197"/>
      <c r="P55" s="119"/>
      <c r="Q55" s="198"/>
      <c r="R55" s="197" t="str">
        <f t="shared" si="13"/>
        <v/>
      </c>
      <c r="S55" s="199" t="str">
        <f>IF(M55="","",IF(R55="yes","Please enter value from supplier",VLOOKUP(N55,LISTS!AB$3:AD$570,2,FALSE)))</f>
        <v/>
      </c>
      <c r="T55" s="200" t="str">
        <f t="shared" si="8"/>
        <v/>
      </c>
      <c r="U55" s="201" t="str">
        <f t="shared" si="14"/>
        <v/>
      </c>
      <c r="V55" s="202" t="str">
        <f>IF(M55="","",IF(R55="no",IF(ISERROR(VLOOKUP(O55,LISTS!AE:AF,2,FALSE)),LISTS!$AF$86,VLOOKUP(O55,LISTS!AE:AF,2,FALSE)),"Please enter value from supplier"))</f>
        <v/>
      </c>
      <c r="W55" s="203" t="str">
        <f>IF(M55="","",IF(R55="yes",U55*V55,VLOOKUP(N55,LISTS!AB$3:AD$570,3,FALSE)))</f>
        <v/>
      </c>
      <c r="X55" s="148" t="str">
        <f t="shared" si="9"/>
        <v/>
      </c>
      <c r="Z55" s="23" t="str">
        <f t="shared" si="10"/>
        <v/>
      </c>
    </row>
    <row r="56" spans="2:26" ht="60" customHeight="1" x14ac:dyDescent="0.2">
      <c r="B56" s="5"/>
      <c r="C56" s="41">
        <v>18</v>
      </c>
      <c r="D56" s="120"/>
      <c r="E56" s="115"/>
      <c r="F56" s="119"/>
      <c r="G56" s="116" t="str">
        <f>IF(D56="","",VLOOKUP(D56,LISTS!R$3:U$44,4,FALSE))</f>
        <v/>
      </c>
      <c r="H56" s="117" t="str">
        <f t="shared" si="15"/>
        <v/>
      </c>
      <c r="I56" s="118" t="str">
        <f>IF(D56="","",VLOOKUP(D56,LISTS!R$3:U$44,2,FALSE))</f>
        <v/>
      </c>
      <c r="J56" s="148" t="str">
        <f t="shared" si="16"/>
        <v/>
      </c>
      <c r="K56"/>
      <c r="L56" s="63">
        <v>18</v>
      </c>
      <c r="M56" s="119"/>
      <c r="N56" s="197"/>
      <c r="O56" s="197"/>
      <c r="P56" s="119"/>
      <c r="Q56" s="198"/>
      <c r="R56" s="197" t="str">
        <f t="shared" si="13"/>
        <v/>
      </c>
      <c r="S56" s="199" t="str">
        <f>IF(M56="","",IF(R56="yes","Please enter value from supplier",VLOOKUP(N56,LISTS!AB$3:AD$570,2,FALSE)))</f>
        <v/>
      </c>
      <c r="T56" s="200" t="str">
        <f t="shared" si="8"/>
        <v/>
      </c>
      <c r="U56" s="201" t="str">
        <f t="shared" si="14"/>
        <v/>
      </c>
      <c r="V56" s="202" t="str">
        <f>IF(M56="","",IF(R56="no",IF(ISERROR(VLOOKUP(O56,LISTS!AE:AF,2,FALSE)),LISTS!$AF$86,VLOOKUP(O56,LISTS!AE:AF,2,FALSE)),"Please enter value from supplier"))</f>
        <v/>
      </c>
      <c r="W56" s="203" t="str">
        <f>IF(M56="","",IF(R56="yes",U56*V56,VLOOKUP(N56,LISTS!AB$3:AD$570,3,FALSE)))</f>
        <v/>
      </c>
      <c r="X56" s="148" t="str">
        <f t="shared" si="9"/>
        <v/>
      </c>
      <c r="Z56" s="23" t="str">
        <f t="shared" si="10"/>
        <v/>
      </c>
    </row>
    <row r="57" spans="2:26" ht="60" customHeight="1" x14ac:dyDescent="0.2">
      <c r="B57" s="5"/>
      <c r="C57" s="41">
        <v>19</v>
      </c>
      <c r="D57" s="120"/>
      <c r="E57" s="115"/>
      <c r="F57" s="119"/>
      <c r="G57" s="116" t="str">
        <f>IF(D57="","",VLOOKUP(D57,LISTS!R$3:U$44,4,FALSE))</f>
        <v/>
      </c>
      <c r="H57" s="117" t="str">
        <f t="shared" si="15"/>
        <v/>
      </c>
      <c r="I57" s="118" t="str">
        <f>IF(D57="","",VLOOKUP(D57,LISTS!R$3:U$44,2,FALSE))</f>
        <v/>
      </c>
      <c r="J57" s="148" t="str">
        <f t="shared" si="16"/>
        <v/>
      </c>
      <c r="K57"/>
      <c r="L57" s="63">
        <v>19</v>
      </c>
      <c r="M57" s="119"/>
      <c r="N57" s="197"/>
      <c r="O57" s="197"/>
      <c r="P57" s="119"/>
      <c r="Q57" s="198"/>
      <c r="R57" s="197" t="str">
        <f t="shared" si="13"/>
        <v/>
      </c>
      <c r="S57" s="199" t="str">
        <f>IF(M57="","",IF(R57="yes","Please enter value from supplier",VLOOKUP(N57,LISTS!AB$3:AD$570,2,FALSE)))</f>
        <v/>
      </c>
      <c r="T57" s="200" t="str">
        <f t="shared" si="8"/>
        <v/>
      </c>
      <c r="U57" s="201" t="str">
        <f t="shared" si="14"/>
        <v/>
      </c>
      <c r="V57" s="202" t="str">
        <f>IF(M57="","",IF(R57="no",IF(ISERROR(VLOOKUP(O57,LISTS!AE:AF,2,FALSE)),LISTS!$AF$86,VLOOKUP(O57,LISTS!AE:AF,2,FALSE)),"Please enter value from supplier"))</f>
        <v/>
      </c>
      <c r="W57" s="203" t="str">
        <f>IF(M57="","",IF(R57="yes",U57*V57,VLOOKUP(N57,LISTS!AB$3:AD$570,3,FALSE)))</f>
        <v/>
      </c>
      <c r="X57" s="148" t="str">
        <f t="shared" si="9"/>
        <v/>
      </c>
      <c r="Z57" s="23" t="str">
        <f t="shared" si="10"/>
        <v/>
      </c>
    </row>
    <row r="58" spans="2:26" ht="60" customHeight="1" x14ac:dyDescent="0.2">
      <c r="B58" s="5"/>
      <c r="C58" s="41">
        <v>20</v>
      </c>
      <c r="D58" s="120"/>
      <c r="E58" s="115"/>
      <c r="F58" s="119"/>
      <c r="G58" s="116" t="str">
        <f>IF(D58="","",VLOOKUP(D58,LISTS!R$3:U$44,4,FALSE))</f>
        <v/>
      </c>
      <c r="H58" s="117" t="str">
        <f t="shared" si="15"/>
        <v/>
      </c>
      <c r="I58" s="118" t="str">
        <f>IF(D58="","",VLOOKUP(D58,LISTS!R$3:U$44,2,FALSE))</f>
        <v/>
      </c>
      <c r="J58" s="148" t="str">
        <f t="shared" si="16"/>
        <v/>
      </c>
      <c r="K58"/>
      <c r="L58" s="63">
        <v>20</v>
      </c>
      <c r="M58" s="119"/>
      <c r="N58" s="197"/>
      <c r="O58" s="197"/>
      <c r="P58" s="119"/>
      <c r="Q58" s="198"/>
      <c r="R58" s="197" t="str">
        <f t="shared" si="13"/>
        <v/>
      </c>
      <c r="S58" s="199" t="str">
        <f>IF(M58="","",IF(R58="yes","Please enter value from supplier",VLOOKUP(N58,LISTS!AB$3:AD$570,2,FALSE)))</f>
        <v/>
      </c>
      <c r="T58" s="200" t="str">
        <f t="shared" si="8"/>
        <v/>
      </c>
      <c r="U58" s="201" t="str">
        <f t="shared" si="14"/>
        <v/>
      </c>
      <c r="V58" s="202" t="str">
        <f>IF(M58="","",IF(R58="no",IF(ISERROR(VLOOKUP(O58,LISTS!AE:AF,2,FALSE)),LISTS!$AF$86,VLOOKUP(O58,LISTS!AE:AF,2,FALSE)),"Please enter value from supplier"))</f>
        <v/>
      </c>
      <c r="W58" s="203" t="str">
        <f>IF(M58="","",IF(R58="yes",U58*V58,VLOOKUP(N58,LISTS!AB$3:AD$570,3,FALSE)))</f>
        <v/>
      </c>
      <c r="X58" s="148" t="str">
        <f t="shared" si="9"/>
        <v/>
      </c>
      <c r="Z58" s="23" t="str">
        <f t="shared" si="10"/>
        <v/>
      </c>
    </row>
    <row r="59" spans="2:26" ht="60" customHeight="1" x14ac:dyDescent="0.2">
      <c r="B59" s="5"/>
      <c r="C59" s="41">
        <v>21</v>
      </c>
      <c r="D59" s="120"/>
      <c r="E59" s="115"/>
      <c r="F59" s="119"/>
      <c r="G59" s="116" t="str">
        <f>IF(D59="","",VLOOKUP(D59,LISTS!R$3:U$44,4,FALSE))</f>
        <v/>
      </c>
      <c r="H59" s="117" t="str">
        <f t="shared" si="15"/>
        <v/>
      </c>
      <c r="I59" s="118" t="str">
        <f>IF(D59="","",VLOOKUP(D59,LISTS!R$3:U$44,2,FALSE))</f>
        <v/>
      </c>
      <c r="J59" s="148" t="str">
        <f t="shared" si="16"/>
        <v/>
      </c>
      <c r="K59"/>
      <c r="L59" s="63">
        <v>21</v>
      </c>
      <c r="M59" s="119"/>
      <c r="N59" s="197"/>
      <c r="O59" s="197"/>
      <c r="P59" s="119"/>
      <c r="Q59" s="198"/>
      <c r="R59" s="197" t="str">
        <f t="shared" si="13"/>
        <v/>
      </c>
      <c r="S59" s="199" t="str">
        <f>IF(M59="","",IF(R59="yes","Please enter value from supplier",VLOOKUP(N59,LISTS!AB$3:AD$570,2,FALSE)))</f>
        <v/>
      </c>
      <c r="T59" s="200" t="str">
        <f t="shared" si="8"/>
        <v/>
      </c>
      <c r="U59" s="201" t="str">
        <f t="shared" si="14"/>
        <v/>
      </c>
      <c r="V59" s="202" t="str">
        <f>IF(M59="","",IF(R59="no",IF(ISERROR(VLOOKUP(O59,LISTS!AE:AF,2,FALSE)),LISTS!$AF$86,VLOOKUP(O59,LISTS!AE:AF,2,FALSE)),"Please enter value from supplier"))</f>
        <v/>
      </c>
      <c r="W59" s="203" t="str">
        <f>IF(M59="","",IF(R59="yes",U59*V59,VLOOKUP(N59,LISTS!AB$3:AD$570,3,FALSE)))</f>
        <v/>
      </c>
      <c r="X59" s="148" t="str">
        <f t="shared" si="9"/>
        <v/>
      </c>
      <c r="Z59" s="23" t="str">
        <f t="shared" si="10"/>
        <v/>
      </c>
    </row>
    <row r="60" spans="2:26" ht="60" customHeight="1" x14ac:dyDescent="0.2">
      <c r="B60" s="5"/>
      <c r="C60" s="41">
        <v>22</v>
      </c>
      <c r="D60" s="120"/>
      <c r="E60" s="115"/>
      <c r="F60" s="119"/>
      <c r="G60" s="116" t="str">
        <f>IF(D60="","",VLOOKUP(D60,LISTS!R$3:U$44,4,FALSE))</f>
        <v/>
      </c>
      <c r="H60" s="117" t="str">
        <f t="shared" si="15"/>
        <v/>
      </c>
      <c r="I60" s="118" t="str">
        <f>IF(D60="","",VLOOKUP(D60,LISTS!R$3:U$44,2,FALSE))</f>
        <v/>
      </c>
      <c r="J60" s="148" t="str">
        <f t="shared" si="16"/>
        <v/>
      </c>
      <c r="K60"/>
      <c r="L60" s="63">
        <v>22</v>
      </c>
      <c r="M60" s="119"/>
      <c r="N60" s="197"/>
      <c r="O60" s="197"/>
      <c r="P60" s="119"/>
      <c r="Q60" s="198"/>
      <c r="R60" s="197" t="str">
        <f t="shared" si="13"/>
        <v/>
      </c>
      <c r="S60" s="199" t="str">
        <f>IF(M60="","",IF(R60="yes","Please enter value from supplier",VLOOKUP(N60,LISTS!AB$3:AD$570,2,FALSE)))</f>
        <v/>
      </c>
      <c r="T60" s="200" t="str">
        <f t="shared" si="8"/>
        <v/>
      </c>
      <c r="U60" s="201" t="str">
        <f t="shared" si="14"/>
        <v/>
      </c>
      <c r="V60" s="202" t="str">
        <f>IF(M60="","",IF(R60="no",IF(ISERROR(VLOOKUP(O60,LISTS!AE:AF,2,FALSE)),LISTS!$AF$86,VLOOKUP(O60,LISTS!AE:AF,2,FALSE)),"Please enter value from supplier"))</f>
        <v/>
      </c>
      <c r="W60" s="203" t="str">
        <f>IF(M60="","",IF(R60="yes",U60*V60,VLOOKUP(N60,LISTS!AB$3:AD$570,3,FALSE)))</f>
        <v/>
      </c>
      <c r="X60" s="148" t="str">
        <f t="shared" si="9"/>
        <v/>
      </c>
      <c r="Z60" s="23" t="str">
        <f t="shared" si="10"/>
        <v/>
      </c>
    </row>
    <row r="61" spans="2:26" ht="60" customHeight="1" x14ac:dyDescent="0.2">
      <c r="B61" s="5"/>
      <c r="C61" s="41">
        <v>23</v>
      </c>
      <c r="D61" s="120"/>
      <c r="E61" s="115"/>
      <c r="F61" s="119"/>
      <c r="G61" s="116" t="str">
        <f>IF(D61="","",VLOOKUP(D61,LISTS!R$3:U$44,4,FALSE))</f>
        <v/>
      </c>
      <c r="H61" s="117" t="str">
        <f t="shared" si="15"/>
        <v/>
      </c>
      <c r="I61" s="118" t="str">
        <f>IF(D61="","",VLOOKUP(D61,LISTS!R$3:U$44,2,FALSE))</f>
        <v/>
      </c>
      <c r="J61" s="148" t="str">
        <f t="shared" si="16"/>
        <v/>
      </c>
      <c r="K61"/>
      <c r="L61" s="63">
        <v>23</v>
      </c>
      <c r="M61" s="119"/>
      <c r="N61" s="197"/>
      <c r="O61" s="197"/>
      <c r="P61" s="119"/>
      <c r="Q61" s="198"/>
      <c r="R61" s="197" t="str">
        <f t="shared" si="13"/>
        <v/>
      </c>
      <c r="S61" s="199" t="str">
        <f>IF(M61="","",IF(R61="yes","Please enter value from supplier",VLOOKUP(N61,LISTS!AB$3:AD$570,2,FALSE)))</f>
        <v/>
      </c>
      <c r="T61" s="200" t="str">
        <f t="shared" si="8"/>
        <v/>
      </c>
      <c r="U61" s="201" t="str">
        <f t="shared" si="14"/>
        <v/>
      </c>
      <c r="V61" s="202" t="str">
        <f>IF(M61="","",IF(R61="no",IF(ISERROR(VLOOKUP(O61,LISTS!AE:AF,2,FALSE)),LISTS!$AF$86,VLOOKUP(O61,LISTS!AE:AF,2,FALSE)),"Please enter value from supplier"))</f>
        <v/>
      </c>
      <c r="W61" s="203" t="str">
        <f>IF(M61="","",IF(R61="yes",U61*V61,VLOOKUP(N61,LISTS!AB$3:AD$570,3,FALSE)))</f>
        <v/>
      </c>
      <c r="X61" s="148" t="str">
        <f t="shared" si="9"/>
        <v/>
      </c>
      <c r="Z61" s="23" t="str">
        <f t="shared" si="10"/>
        <v/>
      </c>
    </row>
    <row r="62" spans="2:26" ht="60" customHeight="1" x14ac:dyDescent="0.2">
      <c r="B62" s="5"/>
      <c r="C62" s="41">
        <v>24</v>
      </c>
      <c r="D62" s="120"/>
      <c r="E62" s="115"/>
      <c r="F62" s="119"/>
      <c r="G62" s="116" t="str">
        <f>IF(D62="","",VLOOKUP(D62,LISTS!R$3:U$44,4,FALSE))</f>
        <v/>
      </c>
      <c r="H62" s="117" t="str">
        <f t="shared" si="15"/>
        <v/>
      </c>
      <c r="I62" s="118" t="str">
        <f>IF(D62="","",VLOOKUP(D62,LISTS!R$3:U$44,2,FALSE))</f>
        <v/>
      </c>
      <c r="J62" s="148" t="str">
        <f t="shared" si="16"/>
        <v/>
      </c>
      <c r="K62"/>
      <c r="L62" s="63">
        <v>24</v>
      </c>
      <c r="M62" s="119"/>
      <c r="N62" s="197"/>
      <c r="O62" s="197"/>
      <c r="P62" s="119"/>
      <c r="Q62" s="198"/>
      <c r="R62" s="197" t="str">
        <f t="shared" si="13"/>
        <v/>
      </c>
      <c r="S62" s="199" t="str">
        <f>IF(M62="","",IF(R62="yes","Please enter value from supplier",VLOOKUP(N62,LISTS!AB$3:AD$570,2,FALSE)))</f>
        <v/>
      </c>
      <c r="T62" s="200" t="str">
        <f t="shared" si="8"/>
        <v/>
      </c>
      <c r="U62" s="201" t="str">
        <f t="shared" si="14"/>
        <v/>
      </c>
      <c r="V62" s="202" t="str">
        <f>IF(M62="","",IF(R62="no",IF(ISERROR(VLOOKUP(O62,LISTS!AE:AF,2,FALSE)),LISTS!$AF$86,VLOOKUP(O62,LISTS!AE:AF,2,FALSE)),"Please enter value from supplier"))</f>
        <v/>
      </c>
      <c r="W62" s="203" t="str">
        <f>IF(M62="","",IF(R62="yes",U62*V62,VLOOKUP(N62,LISTS!AB$3:AD$570,3,FALSE)))</f>
        <v/>
      </c>
      <c r="X62" s="148" t="str">
        <f t="shared" si="9"/>
        <v/>
      </c>
      <c r="Z62" s="23" t="str">
        <f t="shared" si="10"/>
        <v/>
      </c>
    </row>
    <row r="63" spans="2:26" ht="60" customHeight="1" x14ac:dyDescent="0.2">
      <c r="B63" s="5"/>
      <c r="C63" s="41">
        <v>25</v>
      </c>
      <c r="D63" s="120"/>
      <c r="E63" s="115"/>
      <c r="F63" s="119"/>
      <c r="G63" s="116" t="str">
        <f>IF(D63="","",VLOOKUP(D63,LISTS!R$3:U$44,4,FALSE))</f>
        <v/>
      </c>
      <c r="H63" s="117" t="str">
        <f t="shared" si="15"/>
        <v/>
      </c>
      <c r="I63" s="118" t="str">
        <f>IF(D63="","",VLOOKUP(D63,LISTS!R$3:U$44,2,FALSE))</f>
        <v/>
      </c>
      <c r="J63" s="148" t="str">
        <f t="shared" si="16"/>
        <v/>
      </c>
      <c r="K63"/>
      <c r="L63" s="63">
        <v>25</v>
      </c>
      <c r="M63" s="119"/>
      <c r="N63" s="197"/>
      <c r="O63" s="197"/>
      <c r="P63" s="119"/>
      <c r="Q63" s="198"/>
      <c r="R63" s="197" t="str">
        <f t="shared" si="13"/>
        <v/>
      </c>
      <c r="S63" s="199" t="str">
        <f>IF(M63="","",IF(R63="yes","Please enter value from supplier",VLOOKUP(N63,LISTS!AB$3:AD$570,2,FALSE)))</f>
        <v/>
      </c>
      <c r="T63" s="200" t="str">
        <f t="shared" si="8"/>
        <v/>
      </c>
      <c r="U63" s="201" t="str">
        <f t="shared" si="14"/>
        <v/>
      </c>
      <c r="V63" s="202" t="str">
        <f>IF(M63="","",IF(R63="no",IF(ISERROR(VLOOKUP(O63,LISTS!AE:AF,2,FALSE)),LISTS!$AF$86,VLOOKUP(O63,LISTS!AE:AF,2,FALSE)),"Please enter value from supplier"))</f>
        <v/>
      </c>
      <c r="W63" s="203" t="str">
        <f>IF(M63="","",IF(R63="yes",U63*V63,VLOOKUP(N63,LISTS!AB$3:AD$570,3,FALSE)))</f>
        <v/>
      </c>
      <c r="X63" s="148" t="str">
        <f t="shared" si="9"/>
        <v/>
      </c>
      <c r="Z63" s="23" t="str">
        <f t="shared" si="10"/>
        <v/>
      </c>
    </row>
    <row r="64" spans="2:26" ht="60" customHeight="1" x14ac:dyDescent="0.2">
      <c r="B64" s="5"/>
      <c r="C64" s="41">
        <v>26</v>
      </c>
      <c r="D64" s="120"/>
      <c r="E64" s="115"/>
      <c r="F64" s="119"/>
      <c r="G64" s="116" t="str">
        <f>IF(D64="","",VLOOKUP(D64,LISTS!R$3:U$44,4,FALSE))</f>
        <v/>
      </c>
      <c r="H64" s="117" t="str">
        <f t="shared" si="15"/>
        <v/>
      </c>
      <c r="I64" s="118" t="str">
        <f>IF(D64="","",VLOOKUP(D64,LISTS!R$3:U$44,2,FALSE))</f>
        <v/>
      </c>
      <c r="J64" s="148" t="str">
        <f t="shared" si="16"/>
        <v/>
      </c>
      <c r="K64"/>
      <c r="L64" s="63">
        <v>26</v>
      </c>
      <c r="M64" s="119"/>
      <c r="N64" s="197"/>
      <c r="O64" s="197"/>
      <c r="P64" s="119"/>
      <c r="Q64" s="198"/>
      <c r="R64" s="197" t="str">
        <f t="shared" si="13"/>
        <v/>
      </c>
      <c r="S64" s="199" t="str">
        <f>IF(M64="","",IF(R64="yes","Please enter value from supplier",VLOOKUP(N64,LISTS!AB$3:AD$570,2,FALSE)))</f>
        <v/>
      </c>
      <c r="T64" s="200" t="str">
        <f t="shared" si="8"/>
        <v/>
      </c>
      <c r="U64" s="201" t="str">
        <f t="shared" si="14"/>
        <v/>
      </c>
      <c r="V64" s="202" t="str">
        <f>IF(M64="","",IF(R64="no",IF(ISERROR(VLOOKUP(O64,LISTS!AE:AF,2,FALSE)),LISTS!$AF$86,VLOOKUP(O64,LISTS!AE:AF,2,FALSE)),"Please enter value from supplier"))</f>
        <v/>
      </c>
      <c r="W64" s="203" t="str">
        <f>IF(M64="","",IF(R64="yes",U64*V64,VLOOKUP(N64,LISTS!AB$3:AD$570,3,FALSE)))</f>
        <v/>
      </c>
      <c r="X64" s="148" t="str">
        <f t="shared" si="9"/>
        <v/>
      </c>
      <c r="Z64" s="23" t="str">
        <f t="shared" si="10"/>
        <v/>
      </c>
    </row>
    <row r="65" spans="2:26" ht="60" customHeight="1" x14ac:dyDescent="0.2">
      <c r="B65" s="5"/>
      <c r="C65" s="41">
        <v>27</v>
      </c>
      <c r="D65" s="120"/>
      <c r="E65" s="115"/>
      <c r="F65" s="119"/>
      <c r="G65" s="116" t="str">
        <f>IF(D65="","",VLOOKUP(D65,LISTS!R$3:U$44,4,FALSE))</f>
        <v/>
      </c>
      <c r="H65" s="117" t="str">
        <f t="shared" si="15"/>
        <v/>
      </c>
      <c r="I65" s="118" t="str">
        <f>IF(D65="","",VLOOKUP(D65,LISTS!R$3:U$44,2,FALSE))</f>
        <v/>
      </c>
      <c r="J65" s="148" t="str">
        <f t="shared" si="16"/>
        <v/>
      </c>
      <c r="K65"/>
      <c r="L65" s="63">
        <v>27</v>
      </c>
      <c r="M65" s="119"/>
      <c r="N65" s="197"/>
      <c r="O65" s="197"/>
      <c r="P65" s="119"/>
      <c r="Q65" s="198"/>
      <c r="R65" s="197" t="str">
        <f t="shared" si="13"/>
        <v/>
      </c>
      <c r="S65" s="199" t="str">
        <f>IF(M65="","",IF(R65="yes","Please enter value from supplier",VLOOKUP(N65,LISTS!AB$3:AD$570,2,FALSE)))</f>
        <v/>
      </c>
      <c r="T65" s="200" t="str">
        <f t="shared" si="8"/>
        <v/>
      </c>
      <c r="U65" s="201" t="str">
        <f t="shared" si="14"/>
        <v/>
      </c>
      <c r="V65" s="202" t="str">
        <f>IF(M65="","",IF(R65="no",IF(ISERROR(VLOOKUP(O65,LISTS!AE:AF,2,FALSE)),LISTS!$AF$86,VLOOKUP(O65,LISTS!AE:AF,2,FALSE)),"Please enter value from supplier"))</f>
        <v/>
      </c>
      <c r="W65" s="203" t="str">
        <f>IF(M65="","",IF(R65="yes",U65*V65,VLOOKUP(N65,LISTS!AB$3:AD$570,3,FALSE)))</f>
        <v/>
      </c>
      <c r="X65" s="148" t="str">
        <f t="shared" si="9"/>
        <v/>
      </c>
      <c r="Z65" s="23" t="str">
        <f t="shared" si="10"/>
        <v/>
      </c>
    </row>
    <row r="66" spans="2:26" ht="60" customHeight="1" x14ac:dyDescent="0.2">
      <c r="B66" s="5"/>
      <c r="C66" s="41">
        <v>28</v>
      </c>
      <c r="D66" s="120"/>
      <c r="E66" s="115"/>
      <c r="F66" s="119"/>
      <c r="G66" s="116" t="str">
        <f>IF(D66="","",VLOOKUP(D66,LISTS!R$3:U$44,4,FALSE))</f>
        <v/>
      </c>
      <c r="H66" s="117" t="str">
        <f t="shared" si="15"/>
        <v/>
      </c>
      <c r="I66" s="118" t="str">
        <f>IF(D66="","",VLOOKUP(D66,LISTS!R$3:U$44,2,FALSE))</f>
        <v/>
      </c>
      <c r="J66" s="148" t="str">
        <f t="shared" si="16"/>
        <v/>
      </c>
      <c r="K66"/>
      <c r="L66" s="63">
        <v>28</v>
      </c>
      <c r="M66" s="119"/>
      <c r="N66" s="197"/>
      <c r="O66" s="197"/>
      <c r="P66" s="119"/>
      <c r="Q66" s="198"/>
      <c r="R66" s="197" t="str">
        <f t="shared" si="13"/>
        <v/>
      </c>
      <c r="S66" s="199" t="str">
        <f>IF(M66="","",IF(R66="yes","Please enter value from supplier",VLOOKUP(N66,LISTS!AB$3:AD$570,2,FALSE)))</f>
        <v/>
      </c>
      <c r="T66" s="200" t="str">
        <f t="shared" si="8"/>
        <v/>
      </c>
      <c r="U66" s="201" t="str">
        <f t="shared" si="14"/>
        <v/>
      </c>
      <c r="V66" s="202" t="str">
        <f>IF(M66="","",IF(R66="no",IF(ISERROR(VLOOKUP(O66,LISTS!AE:AF,2,FALSE)),LISTS!$AF$86,VLOOKUP(O66,LISTS!AE:AF,2,FALSE)),"Please enter value from supplier"))</f>
        <v/>
      </c>
      <c r="W66" s="203" t="str">
        <f>IF(M66="","",IF(R66="yes",U66*V66,VLOOKUP(N66,LISTS!AB$3:AD$570,3,FALSE)))</f>
        <v/>
      </c>
      <c r="X66" s="148" t="str">
        <f t="shared" si="9"/>
        <v/>
      </c>
      <c r="Z66" s="23" t="str">
        <f t="shared" si="10"/>
        <v/>
      </c>
    </row>
    <row r="67" spans="2:26" ht="60" customHeight="1" x14ac:dyDescent="0.2">
      <c r="B67" s="5"/>
      <c r="C67" s="41">
        <v>29</v>
      </c>
      <c r="D67" s="120"/>
      <c r="E67" s="115"/>
      <c r="F67" s="119"/>
      <c r="G67" s="116" t="str">
        <f>IF(D67="","",VLOOKUP(D67,LISTS!R$3:U$44,4,FALSE))</f>
        <v/>
      </c>
      <c r="H67" s="117" t="str">
        <f t="shared" si="15"/>
        <v/>
      </c>
      <c r="I67" s="118" t="str">
        <f>IF(D67="","",VLOOKUP(D67,LISTS!R$3:U$44,2,FALSE))</f>
        <v/>
      </c>
      <c r="J67" s="148" t="str">
        <f t="shared" si="16"/>
        <v/>
      </c>
      <c r="K67"/>
      <c r="L67" s="63">
        <v>29</v>
      </c>
      <c r="M67" s="119"/>
      <c r="N67" s="197"/>
      <c r="O67" s="197"/>
      <c r="P67" s="119"/>
      <c r="Q67" s="198"/>
      <c r="R67" s="197" t="str">
        <f t="shared" si="13"/>
        <v/>
      </c>
      <c r="S67" s="199" t="str">
        <f>IF(M67="","",IF(R67="yes","Please enter value from supplier",VLOOKUP(N67,LISTS!AB$3:AD$570,2,FALSE)))</f>
        <v/>
      </c>
      <c r="T67" s="200" t="str">
        <f t="shared" si="8"/>
        <v/>
      </c>
      <c r="U67" s="201" t="str">
        <f t="shared" si="14"/>
        <v/>
      </c>
      <c r="V67" s="202" t="str">
        <f>IF(M67="","",IF(R67="no",IF(ISERROR(VLOOKUP(O67,LISTS!AE:AF,2,FALSE)),LISTS!$AF$86,VLOOKUP(O67,LISTS!AE:AF,2,FALSE)),"Please enter value from supplier"))</f>
        <v/>
      </c>
      <c r="W67" s="203" t="str">
        <f>IF(M67="","",IF(R67="yes",U67*V67,VLOOKUP(N67,LISTS!AB$3:AD$570,3,FALSE)))</f>
        <v/>
      </c>
      <c r="X67" s="148" t="str">
        <f t="shared" si="9"/>
        <v/>
      </c>
      <c r="Z67" s="23" t="str">
        <f t="shared" si="10"/>
        <v/>
      </c>
    </row>
    <row r="68" spans="2:26" ht="60" customHeight="1" x14ac:dyDescent="0.2">
      <c r="B68" s="5"/>
      <c r="C68" s="41">
        <v>30</v>
      </c>
      <c r="D68" s="120"/>
      <c r="E68" s="115"/>
      <c r="F68" s="119"/>
      <c r="G68" s="116" t="str">
        <f>IF(D68="","",VLOOKUP(D68,LISTS!R$3:U$44,4,FALSE))</f>
        <v/>
      </c>
      <c r="H68" s="117" t="str">
        <f t="shared" si="15"/>
        <v/>
      </c>
      <c r="I68" s="118" t="str">
        <f>IF(D68="","",VLOOKUP(D68,LISTS!R$3:U$44,2,FALSE))</f>
        <v/>
      </c>
      <c r="J68" s="148" t="str">
        <f t="shared" si="16"/>
        <v/>
      </c>
      <c r="K68"/>
      <c r="L68" s="63">
        <v>30</v>
      </c>
      <c r="M68" s="119"/>
      <c r="N68" s="197"/>
      <c r="O68" s="197"/>
      <c r="P68" s="119"/>
      <c r="Q68" s="198"/>
      <c r="R68" s="197" t="str">
        <f t="shared" si="13"/>
        <v/>
      </c>
      <c r="S68" s="199" t="str">
        <f>IF(M68="","",IF(R68="yes","Please enter value from supplier",VLOOKUP(N68,LISTS!AB$3:AD$570,2,FALSE)))</f>
        <v/>
      </c>
      <c r="T68" s="200" t="str">
        <f t="shared" si="8"/>
        <v/>
      </c>
      <c r="U68" s="201" t="str">
        <f t="shared" si="14"/>
        <v/>
      </c>
      <c r="V68" s="202" t="str">
        <f>IF(M68="","",IF(R68="no",IF(ISERROR(VLOOKUP(O68,LISTS!AE:AF,2,FALSE)),LISTS!$AF$86,VLOOKUP(O68,LISTS!AE:AF,2,FALSE)),"Please enter value from supplier"))</f>
        <v/>
      </c>
      <c r="W68" s="203" t="str">
        <f>IF(M68="","",IF(R68="yes",U68*V68,VLOOKUP(N68,LISTS!AB$3:AD$570,3,FALSE)))</f>
        <v/>
      </c>
      <c r="X68" s="148" t="str">
        <f t="shared" si="9"/>
        <v/>
      </c>
      <c r="Z68" s="23" t="str">
        <f t="shared" si="10"/>
        <v/>
      </c>
    </row>
    <row r="69" spans="2:26" ht="60" customHeight="1" x14ac:dyDescent="0.2">
      <c r="B69" s="5"/>
      <c r="C69" s="41">
        <v>31</v>
      </c>
      <c r="D69" s="120"/>
      <c r="E69" s="115"/>
      <c r="F69" s="119"/>
      <c r="G69" s="116" t="str">
        <f>IF(D69="","",VLOOKUP(D69,LISTS!R$3:U$44,4,FALSE))</f>
        <v/>
      </c>
      <c r="H69" s="117" t="str">
        <f t="shared" si="15"/>
        <v/>
      </c>
      <c r="I69" s="118" t="str">
        <f>IF(D69="","",VLOOKUP(D69,LISTS!R$3:U$44,2,FALSE))</f>
        <v/>
      </c>
      <c r="J69" s="148" t="str">
        <f t="shared" si="16"/>
        <v/>
      </c>
      <c r="K69"/>
      <c r="L69" s="63">
        <v>31</v>
      </c>
      <c r="M69" s="119"/>
      <c r="N69" s="197"/>
      <c r="O69" s="197"/>
      <c r="P69" s="119"/>
      <c r="Q69" s="198"/>
      <c r="R69" s="197" t="str">
        <f t="shared" si="13"/>
        <v/>
      </c>
      <c r="S69" s="199" t="str">
        <f>IF(M69="","",IF(R69="yes","Please enter value from supplier",VLOOKUP(N69,LISTS!AB$3:AD$570,2,FALSE)))</f>
        <v/>
      </c>
      <c r="T69" s="200" t="str">
        <f t="shared" si="8"/>
        <v/>
      </c>
      <c r="U69" s="201" t="str">
        <f t="shared" si="14"/>
        <v/>
      </c>
      <c r="V69" s="202" t="str">
        <f>IF(M69="","",IF(R69="no",IF(ISERROR(VLOOKUP(O69,LISTS!AE:AF,2,FALSE)),LISTS!$AF$86,VLOOKUP(O69,LISTS!AE:AF,2,FALSE)),"Please enter value from supplier"))</f>
        <v/>
      </c>
      <c r="W69" s="203" t="str">
        <f>IF(M69="","",IF(R69="yes",U69*V69,VLOOKUP(N69,LISTS!AB$3:AD$570,3,FALSE)))</f>
        <v/>
      </c>
      <c r="X69" s="148" t="str">
        <f t="shared" si="9"/>
        <v/>
      </c>
      <c r="Z69" s="23" t="str">
        <f t="shared" ref="Z69:Z98" si="17">IF(ISERROR(U69*Q69/VLOOKUP(P69,D$7:S$28,9,FALSE)),"",U69*Q69/VLOOKUP(P69,D$7:S$28,9,FALSE))</f>
        <v/>
      </c>
    </row>
    <row r="70" spans="2:26" ht="60" customHeight="1" x14ac:dyDescent="0.2">
      <c r="B70" s="5"/>
      <c r="C70" s="41">
        <v>32</v>
      </c>
      <c r="D70" s="120"/>
      <c r="E70" s="115"/>
      <c r="F70" s="119"/>
      <c r="G70" s="116" t="str">
        <f>IF(D70="","",VLOOKUP(D70,LISTS!R$3:U$44,4,FALSE))</f>
        <v/>
      </c>
      <c r="H70" s="117" t="str">
        <f t="shared" si="15"/>
        <v/>
      </c>
      <c r="I70" s="118" t="str">
        <f>IF(D70="","",VLOOKUP(D70,LISTS!R$3:U$44,2,FALSE))</f>
        <v/>
      </c>
      <c r="J70" s="148" t="str">
        <f t="shared" si="16"/>
        <v/>
      </c>
      <c r="K70"/>
      <c r="L70" s="63">
        <v>32</v>
      </c>
      <c r="M70" s="119"/>
      <c r="N70" s="197"/>
      <c r="O70" s="197"/>
      <c r="P70" s="119"/>
      <c r="Q70" s="198"/>
      <c r="R70" s="197" t="str">
        <f t="shared" si="13"/>
        <v/>
      </c>
      <c r="S70" s="199" t="str">
        <f>IF(M70="","",IF(R70="yes","Please enter value from supplier",VLOOKUP(N70,LISTS!AB$3:AD$570,2,FALSE)))</f>
        <v/>
      </c>
      <c r="T70" s="200" t="str">
        <f t="shared" si="8"/>
        <v/>
      </c>
      <c r="U70" s="201" t="str">
        <f t="shared" si="14"/>
        <v/>
      </c>
      <c r="V70" s="202" t="str">
        <f>IF(M70="","",IF(R70="no",IF(ISERROR(VLOOKUP(O70,LISTS!AE:AF,2,FALSE)),LISTS!$AF$86,VLOOKUP(O70,LISTS!AE:AF,2,FALSE)),"Please enter value from supplier"))</f>
        <v/>
      </c>
      <c r="W70" s="203" t="str">
        <f>IF(M70="","",IF(R70="yes",U70*V70,VLOOKUP(N70,LISTS!AB$3:AD$570,3,FALSE)))</f>
        <v/>
      </c>
      <c r="X70" s="148" t="str">
        <f t="shared" si="9"/>
        <v/>
      </c>
      <c r="Z70" s="23" t="str">
        <f t="shared" si="17"/>
        <v/>
      </c>
    </row>
    <row r="71" spans="2:26" ht="60" customHeight="1" x14ac:dyDescent="0.2">
      <c r="B71" s="5"/>
      <c r="C71" s="41">
        <v>33</v>
      </c>
      <c r="D71" s="120"/>
      <c r="E71" s="115"/>
      <c r="F71" s="119"/>
      <c r="G71" s="116" t="str">
        <f>IF(D71="","",VLOOKUP(D71,LISTS!R$3:U$44,4,FALSE))</f>
        <v/>
      </c>
      <c r="H71" s="117" t="str">
        <f t="shared" si="15"/>
        <v/>
      </c>
      <c r="I71" s="118" t="str">
        <f>IF(D71="","",VLOOKUP(D71,LISTS!R$3:U$44,2,FALSE))</f>
        <v/>
      </c>
      <c r="J71" s="148" t="str">
        <f t="shared" si="16"/>
        <v/>
      </c>
      <c r="K71"/>
      <c r="L71" s="63">
        <v>33</v>
      </c>
      <c r="M71" s="119"/>
      <c r="N71" s="197"/>
      <c r="O71" s="197"/>
      <c r="P71" s="119"/>
      <c r="Q71" s="198"/>
      <c r="R71" s="197" t="str">
        <f t="shared" ref="R71:R98" si="18">IF(M71="","","no")</f>
        <v/>
      </c>
      <c r="S71" s="199" t="str">
        <f>IF(M71="","",IF(R71="yes","Please enter value from supplier",VLOOKUP(N71,LISTS!AB$3:AD$570,2,FALSE)))</f>
        <v/>
      </c>
      <c r="T71" s="200" t="str">
        <f t="shared" si="8"/>
        <v/>
      </c>
      <c r="U71" s="201" t="str">
        <f t="shared" ref="U71:U98" si="19">IF(M71="","",IF(R71="no",W71/V71,"Please enter value from supplier"))</f>
        <v/>
      </c>
      <c r="V71" s="202" t="str">
        <f>IF(M71="","",IF(R71="no",IF(ISERROR(VLOOKUP(O71,LISTS!AE:AF,2,FALSE)),LISTS!$AF$86,VLOOKUP(O71,LISTS!AE:AF,2,FALSE)),"Please enter value from supplier"))</f>
        <v/>
      </c>
      <c r="W71" s="203" t="str">
        <f>IF(M71="","",IF(R71="yes",U71*V71,VLOOKUP(N71,LISTS!AB$3:AD$570,3,FALSE)))</f>
        <v/>
      </c>
      <c r="X71" s="148" t="str">
        <f t="shared" si="9"/>
        <v/>
      </c>
      <c r="Z71" s="23" t="str">
        <f t="shared" si="17"/>
        <v/>
      </c>
    </row>
    <row r="72" spans="2:26" ht="60" customHeight="1" x14ac:dyDescent="0.2">
      <c r="B72" s="5"/>
      <c r="C72" s="41">
        <v>34</v>
      </c>
      <c r="D72" s="120"/>
      <c r="E72" s="115"/>
      <c r="F72" s="119"/>
      <c r="G72" s="116" t="str">
        <f>IF(D72="","",VLOOKUP(D72,LISTS!R$3:U$44,4,FALSE))</f>
        <v/>
      </c>
      <c r="H72" s="117" t="str">
        <f t="shared" si="15"/>
        <v/>
      </c>
      <c r="I72" s="118" t="str">
        <f>IF(D72="","",VLOOKUP(D72,LISTS!R$3:U$44,2,FALSE))</f>
        <v/>
      </c>
      <c r="J72" s="148" t="str">
        <f t="shared" si="16"/>
        <v/>
      </c>
      <c r="K72"/>
      <c r="L72" s="63">
        <v>34</v>
      </c>
      <c r="M72" s="119"/>
      <c r="N72" s="197"/>
      <c r="O72" s="197"/>
      <c r="P72" s="119"/>
      <c r="Q72" s="198"/>
      <c r="R72" s="197" t="str">
        <f t="shared" si="18"/>
        <v/>
      </c>
      <c r="S72" s="199" t="str">
        <f>IF(M72="","",IF(R72="yes","Please enter value from supplier",VLOOKUP(N72,LISTS!AB$3:AD$570,2,FALSE)))</f>
        <v/>
      </c>
      <c r="T72" s="200" t="str">
        <f t="shared" si="8"/>
        <v/>
      </c>
      <c r="U72" s="201" t="str">
        <f t="shared" si="19"/>
        <v/>
      </c>
      <c r="V72" s="202" t="str">
        <f>IF(M72="","",IF(R72="no",IF(ISERROR(VLOOKUP(O72,LISTS!AE:AF,2,FALSE)),LISTS!$AF$86,VLOOKUP(O72,LISTS!AE:AF,2,FALSE)),"Please enter value from supplier"))</f>
        <v/>
      </c>
      <c r="W72" s="203" t="str">
        <f>IF(M72="","",IF(R72="yes",U72*V72,VLOOKUP(N72,LISTS!AB$3:AD$570,3,FALSE)))</f>
        <v/>
      </c>
      <c r="X72" s="148" t="str">
        <f t="shared" si="9"/>
        <v/>
      </c>
      <c r="Z72" s="23" t="str">
        <f t="shared" si="17"/>
        <v/>
      </c>
    </row>
    <row r="73" spans="2:26" ht="60" customHeight="1" x14ac:dyDescent="0.2">
      <c r="B73" s="5"/>
      <c r="C73" s="41">
        <v>35</v>
      </c>
      <c r="D73" s="120"/>
      <c r="E73" s="115"/>
      <c r="F73" s="119"/>
      <c r="G73" s="116" t="str">
        <f>IF(D73="","",VLOOKUP(D73,LISTS!R$3:U$44,4,FALSE))</f>
        <v/>
      </c>
      <c r="H73" s="117" t="str">
        <f t="shared" si="15"/>
        <v/>
      </c>
      <c r="I73" s="118" t="str">
        <f>IF(D73="","",VLOOKUP(D73,LISTS!R$3:U$44,2,FALSE))</f>
        <v/>
      </c>
      <c r="J73" s="148" t="str">
        <f t="shared" si="16"/>
        <v/>
      </c>
      <c r="K73"/>
      <c r="L73" s="63">
        <v>35</v>
      </c>
      <c r="M73" s="119"/>
      <c r="N73" s="197"/>
      <c r="O73" s="197"/>
      <c r="P73" s="119"/>
      <c r="Q73" s="198"/>
      <c r="R73" s="197" t="str">
        <f t="shared" si="18"/>
        <v/>
      </c>
      <c r="S73" s="199" t="str">
        <f>IF(M73="","",IF(R73="yes","Please enter value from supplier",VLOOKUP(N73,LISTS!AB$3:AD$570,2,FALSE)))</f>
        <v/>
      </c>
      <c r="T73" s="200" t="str">
        <f t="shared" si="8"/>
        <v/>
      </c>
      <c r="U73" s="201" t="str">
        <f t="shared" si="19"/>
        <v/>
      </c>
      <c r="V73" s="202" t="str">
        <f>IF(M73="","",IF(R73="no",IF(ISERROR(VLOOKUP(O73,LISTS!AE:AF,2,FALSE)),LISTS!$AF$86,VLOOKUP(O73,LISTS!AE:AF,2,FALSE)),"Please enter value from supplier"))</f>
        <v/>
      </c>
      <c r="W73" s="203" t="str">
        <f>IF(M73="","",IF(R73="yes",U73*V73,VLOOKUP(N73,LISTS!AB$3:AD$570,3,FALSE)))</f>
        <v/>
      </c>
      <c r="X73" s="148" t="str">
        <f t="shared" si="9"/>
        <v/>
      </c>
      <c r="Z73" s="23" t="str">
        <f t="shared" si="17"/>
        <v/>
      </c>
    </row>
    <row r="74" spans="2:26" ht="60" customHeight="1" x14ac:dyDescent="0.2">
      <c r="B74" s="5"/>
      <c r="C74" s="41">
        <v>36</v>
      </c>
      <c r="D74" s="120"/>
      <c r="E74" s="115"/>
      <c r="F74" s="119"/>
      <c r="G74" s="116" t="str">
        <f>IF(D74="","",VLOOKUP(D74,LISTS!R$3:U$44,4,FALSE))</f>
        <v/>
      </c>
      <c r="H74" s="117" t="str">
        <f t="shared" si="15"/>
        <v/>
      </c>
      <c r="I74" s="118" t="str">
        <f>IF(D74="","",VLOOKUP(D74,LISTS!R$3:U$44,2,FALSE))</f>
        <v/>
      </c>
      <c r="J74" s="148" t="str">
        <f t="shared" si="16"/>
        <v/>
      </c>
      <c r="K74"/>
      <c r="L74" s="63">
        <v>36</v>
      </c>
      <c r="M74" s="119"/>
      <c r="N74" s="197"/>
      <c r="O74" s="197"/>
      <c r="P74" s="119"/>
      <c r="Q74" s="198"/>
      <c r="R74" s="197" t="str">
        <f t="shared" si="18"/>
        <v/>
      </c>
      <c r="S74" s="199" t="str">
        <f>IF(M74="","",IF(R74="yes","Please enter value from supplier",VLOOKUP(N74,LISTS!AB$3:AD$570,2,FALSE)))</f>
        <v/>
      </c>
      <c r="T74" s="200" t="str">
        <f t="shared" si="8"/>
        <v/>
      </c>
      <c r="U74" s="201" t="str">
        <f t="shared" si="19"/>
        <v/>
      </c>
      <c r="V74" s="202" t="str">
        <f>IF(M74="","",IF(R74="no",IF(ISERROR(VLOOKUP(O74,LISTS!AE:AF,2,FALSE)),LISTS!$AF$86,VLOOKUP(O74,LISTS!AE:AF,2,FALSE)),"Please enter value from supplier"))</f>
        <v/>
      </c>
      <c r="W74" s="203" t="str">
        <f>IF(M74="","",IF(R74="yes",U74*V74,VLOOKUP(N74,LISTS!AB$3:AD$570,3,FALSE)))</f>
        <v/>
      </c>
      <c r="X74" s="148" t="str">
        <f t="shared" si="9"/>
        <v/>
      </c>
      <c r="Z74" s="23" t="str">
        <f t="shared" si="17"/>
        <v/>
      </c>
    </row>
    <row r="75" spans="2:26" ht="60" customHeight="1" x14ac:dyDescent="0.2">
      <c r="B75" s="5"/>
      <c r="C75" s="41">
        <v>37</v>
      </c>
      <c r="D75" s="120"/>
      <c r="E75" s="115"/>
      <c r="F75" s="119"/>
      <c r="G75" s="116" t="str">
        <f>IF(D75="","",VLOOKUP(D75,LISTS!R$3:U$44,4,FALSE))</f>
        <v/>
      </c>
      <c r="H75" s="117" t="str">
        <f t="shared" si="15"/>
        <v/>
      </c>
      <c r="I75" s="118" t="str">
        <f>IF(D75="","",VLOOKUP(D75,LISTS!R$3:U$44,2,FALSE))</f>
        <v/>
      </c>
      <c r="J75" s="148" t="str">
        <f t="shared" si="16"/>
        <v/>
      </c>
      <c r="K75"/>
      <c r="L75" s="63">
        <v>37</v>
      </c>
      <c r="M75" s="119"/>
      <c r="N75" s="197"/>
      <c r="O75" s="197"/>
      <c r="P75" s="119"/>
      <c r="Q75" s="198"/>
      <c r="R75" s="197" t="str">
        <f t="shared" si="18"/>
        <v/>
      </c>
      <c r="S75" s="199" t="str">
        <f>IF(M75="","",IF(R75="yes","Please enter value from supplier",VLOOKUP(N75,LISTS!AB$3:AD$570,2,FALSE)))</f>
        <v/>
      </c>
      <c r="T75" s="200" t="str">
        <f t="shared" si="8"/>
        <v/>
      </c>
      <c r="U75" s="201" t="str">
        <f t="shared" si="19"/>
        <v/>
      </c>
      <c r="V75" s="202" t="str">
        <f>IF(M75="","",IF(R75="no",IF(ISERROR(VLOOKUP(O75,LISTS!AE:AF,2,FALSE)),LISTS!$AF$86,VLOOKUP(O75,LISTS!AE:AF,2,FALSE)),"Please enter value from supplier"))</f>
        <v/>
      </c>
      <c r="W75" s="203" t="str">
        <f>IF(M75="","",IF(R75="yes",U75*V75,VLOOKUP(N75,LISTS!AB$3:AD$570,3,FALSE)))</f>
        <v/>
      </c>
      <c r="X75" s="148" t="str">
        <f t="shared" si="9"/>
        <v/>
      </c>
      <c r="Z75" s="23" t="str">
        <f t="shared" si="17"/>
        <v/>
      </c>
    </row>
    <row r="76" spans="2:26" ht="60" customHeight="1" x14ac:dyDescent="0.2">
      <c r="B76" s="5"/>
      <c r="C76" s="41">
        <v>38</v>
      </c>
      <c r="D76" s="120"/>
      <c r="E76" s="115"/>
      <c r="F76" s="119"/>
      <c r="G76" s="116" t="str">
        <f>IF(D76="","",VLOOKUP(D76,LISTS!R$3:U$44,4,FALSE))</f>
        <v/>
      </c>
      <c r="H76" s="117" t="str">
        <f t="shared" si="15"/>
        <v/>
      </c>
      <c r="I76" s="118" t="str">
        <f>IF(D76="","",VLOOKUP(D76,LISTS!R$3:U$44,2,FALSE))</f>
        <v/>
      </c>
      <c r="J76" s="148" t="str">
        <f t="shared" si="16"/>
        <v/>
      </c>
      <c r="K76"/>
      <c r="L76" s="63">
        <v>38</v>
      </c>
      <c r="M76" s="119"/>
      <c r="N76" s="197"/>
      <c r="O76" s="197"/>
      <c r="P76" s="119"/>
      <c r="Q76" s="198"/>
      <c r="R76" s="197" t="str">
        <f t="shared" si="18"/>
        <v/>
      </c>
      <c r="S76" s="199" t="str">
        <f>IF(M76="","",IF(R76="yes","Please enter value from supplier",VLOOKUP(N76,LISTS!AB$3:AD$570,2,FALSE)))</f>
        <v/>
      </c>
      <c r="T76" s="200" t="str">
        <f t="shared" si="8"/>
        <v/>
      </c>
      <c r="U76" s="201" t="str">
        <f t="shared" si="19"/>
        <v/>
      </c>
      <c r="V76" s="202" t="str">
        <f>IF(M76="","",IF(R76="no",IF(ISERROR(VLOOKUP(O76,LISTS!AE:AF,2,FALSE)),LISTS!$AF$86,VLOOKUP(O76,LISTS!AE:AF,2,FALSE)),"Please enter value from supplier"))</f>
        <v/>
      </c>
      <c r="W76" s="203" t="str">
        <f>IF(M76="","",IF(R76="yes",U76*V76,VLOOKUP(N76,LISTS!AB$3:AD$570,3,FALSE)))</f>
        <v/>
      </c>
      <c r="X76" s="148" t="str">
        <f t="shared" si="9"/>
        <v/>
      </c>
      <c r="Z76" s="23" t="str">
        <f t="shared" si="17"/>
        <v/>
      </c>
    </row>
    <row r="77" spans="2:26" ht="60" customHeight="1" x14ac:dyDescent="0.2">
      <c r="B77" s="5"/>
      <c r="C77" s="41">
        <v>39</v>
      </c>
      <c r="D77" s="120"/>
      <c r="E77" s="115"/>
      <c r="F77" s="119"/>
      <c r="G77" s="116" t="str">
        <f>IF(D77="","",VLOOKUP(D77,LISTS!R$3:U$44,4,FALSE))</f>
        <v/>
      </c>
      <c r="H77" s="117" t="str">
        <f t="shared" si="15"/>
        <v/>
      </c>
      <c r="I77" s="118" t="str">
        <f>IF(D77="","",VLOOKUP(D77,LISTS!R$3:U$44,2,FALSE))</f>
        <v/>
      </c>
      <c r="J77" s="148" t="str">
        <f t="shared" si="16"/>
        <v/>
      </c>
      <c r="K77"/>
      <c r="L77" s="63">
        <v>39</v>
      </c>
      <c r="M77" s="119"/>
      <c r="N77" s="197"/>
      <c r="O77" s="197"/>
      <c r="P77" s="119"/>
      <c r="Q77" s="198"/>
      <c r="R77" s="197" t="str">
        <f t="shared" si="18"/>
        <v/>
      </c>
      <c r="S77" s="199" t="str">
        <f>IF(M77="","",IF(R77="yes","Please enter value from supplier",VLOOKUP(N77,LISTS!AB$3:AD$570,2,FALSE)))</f>
        <v/>
      </c>
      <c r="T77" s="200" t="str">
        <f t="shared" si="8"/>
        <v/>
      </c>
      <c r="U77" s="201" t="str">
        <f t="shared" si="19"/>
        <v/>
      </c>
      <c r="V77" s="202" t="str">
        <f>IF(M77="","",IF(R77="no",IF(ISERROR(VLOOKUP(O77,LISTS!AE:AF,2,FALSE)),LISTS!$AF$86,VLOOKUP(O77,LISTS!AE:AF,2,FALSE)),"Please enter value from supplier"))</f>
        <v/>
      </c>
      <c r="W77" s="203" t="str">
        <f>IF(M77="","",IF(R77="yes",U77*V77,VLOOKUP(N77,LISTS!AB$3:AD$570,3,FALSE)))</f>
        <v/>
      </c>
      <c r="X77" s="148" t="str">
        <f t="shared" si="9"/>
        <v/>
      </c>
      <c r="Z77" s="23" t="str">
        <f t="shared" si="17"/>
        <v/>
      </c>
    </row>
    <row r="78" spans="2:26" ht="60" customHeight="1" x14ac:dyDescent="0.2">
      <c r="B78" s="5"/>
      <c r="C78" s="41">
        <v>40</v>
      </c>
      <c r="D78" s="120"/>
      <c r="E78" s="115"/>
      <c r="F78" s="119"/>
      <c r="G78" s="116" t="str">
        <f>IF(D78="","",VLOOKUP(D78,LISTS!R$3:U$44,4,FALSE))</f>
        <v/>
      </c>
      <c r="H78" s="117" t="str">
        <f t="shared" si="15"/>
        <v/>
      </c>
      <c r="I78" s="118" t="str">
        <f>IF(D78="","",VLOOKUP(D78,LISTS!R$3:U$44,2,FALSE))</f>
        <v/>
      </c>
      <c r="J78" s="148" t="str">
        <f t="shared" si="16"/>
        <v/>
      </c>
      <c r="K78"/>
      <c r="L78" s="63">
        <v>40</v>
      </c>
      <c r="M78" s="119"/>
      <c r="N78" s="197"/>
      <c r="O78" s="197"/>
      <c r="P78" s="119"/>
      <c r="Q78" s="198"/>
      <c r="R78" s="197" t="str">
        <f t="shared" si="18"/>
        <v/>
      </c>
      <c r="S78" s="199" t="str">
        <f>IF(M78="","",IF(R78="yes","Please enter value from supplier",VLOOKUP(N78,LISTS!AB$3:AD$570,2,FALSE)))</f>
        <v/>
      </c>
      <c r="T78" s="200" t="str">
        <f t="shared" si="8"/>
        <v/>
      </c>
      <c r="U78" s="201" t="str">
        <f t="shared" si="19"/>
        <v/>
      </c>
      <c r="V78" s="202" t="str">
        <f>IF(M78="","",IF(R78="no",IF(ISERROR(VLOOKUP(O78,LISTS!AE:AF,2,FALSE)),LISTS!$AF$86,VLOOKUP(O78,LISTS!AE:AF,2,FALSE)),"Please enter value from supplier"))</f>
        <v/>
      </c>
      <c r="W78" s="203" t="str">
        <f>IF(M78="","",IF(R78="yes",U78*V78,VLOOKUP(N78,LISTS!AB$3:AD$570,3,FALSE)))</f>
        <v/>
      </c>
      <c r="X78" s="148" t="str">
        <f t="shared" si="9"/>
        <v/>
      </c>
      <c r="Z78" s="23" t="str">
        <f t="shared" si="17"/>
        <v/>
      </c>
    </row>
    <row r="79" spans="2:26" ht="60" customHeight="1" x14ac:dyDescent="0.2">
      <c r="B79" s="5"/>
      <c r="C79" s="41">
        <v>41</v>
      </c>
      <c r="D79" s="120"/>
      <c r="E79" s="115"/>
      <c r="F79" s="119"/>
      <c r="G79" s="116" t="str">
        <f>IF(D79="","",VLOOKUP(D79,LISTS!R$3:U$44,4,FALSE))</f>
        <v/>
      </c>
      <c r="H79" s="117" t="str">
        <f t="shared" si="15"/>
        <v/>
      </c>
      <c r="I79" s="118" t="str">
        <f>IF(D79="","",VLOOKUP(D79,LISTS!R$3:U$44,2,FALSE))</f>
        <v/>
      </c>
      <c r="J79" s="148" t="str">
        <f t="shared" si="16"/>
        <v/>
      </c>
      <c r="L79" s="63">
        <v>41</v>
      </c>
      <c r="M79" s="119"/>
      <c r="N79" s="197"/>
      <c r="O79" s="197"/>
      <c r="P79" s="119"/>
      <c r="Q79" s="198"/>
      <c r="R79" s="197" t="str">
        <f t="shared" si="18"/>
        <v/>
      </c>
      <c r="S79" s="199" t="str">
        <f>IF(M79="","",IF(R79="yes","Please enter value from supplier",VLOOKUP(N79,LISTS!AB$3:AD$570,2,FALSE)))</f>
        <v/>
      </c>
      <c r="T79" s="200" t="str">
        <f t="shared" si="8"/>
        <v/>
      </c>
      <c r="U79" s="201" t="str">
        <f t="shared" si="19"/>
        <v/>
      </c>
      <c r="V79" s="202" t="str">
        <f>IF(M79="","",IF(R79="no",IF(ISERROR(VLOOKUP(O79,LISTS!AE:AF,2,FALSE)),LISTS!$AF$86,VLOOKUP(O79,LISTS!AE:AF,2,FALSE)),"Please enter value from supplier"))</f>
        <v/>
      </c>
      <c r="W79" s="203" t="str">
        <f>IF(M79="","",IF(R79="yes",U79*V79,VLOOKUP(N79,LISTS!AB$3:AD$570,3,FALSE)))</f>
        <v/>
      </c>
      <c r="X79" s="148" t="str">
        <f t="shared" si="9"/>
        <v/>
      </c>
      <c r="Z79" s="23" t="str">
        <f t="shared" si="17"/>
        <v/>
      </c>
    </row>
    <row r="80" spans="2:26" ht="60" customHeight="1" x14ac:dyDescent="0.2">
      <c r="B80" s="5"/>
      <c r="C80" s="41">
        <v>42</v>
      </c>
      <c r="D80" s="120"/>
      <c r="E80" s="115"/>
      <c r="F80" s="119"/>
      <c r="G80" s="116" t="str">
        <f>IF(D80="","",VLOOKUP(D80,LISTS!R$3:U$44,4,FALSE))</f>
        <v/>
      </c>
      <c r="H80" s="117" t="str">
        <f t="shared" si="15"/>
        <v/>
      </c>
      <c r="I80" s="118" t="str">
        <f>IF(D80="","",VLOOKUP(D80,LISTS!R$3:U$44,2,FALSE))</f>
        <v/>
      </c>
      <c r="J80" s="148" t="str">
        <f t="shared" si="16"/>
        <v/>
      </c>
      <c r="L80" s="63">
        <v>42</v>
      </c>
      <c r="M80" s="119"/>
      <c r="N80" s="197"/>
      <c r="O80" s="197"/>
      <c r="P80" s="119"/>
      <c r="Q80" s="198"/>
      <c r="R80" s="197" t="str">
        <f t="shared" si="18"/>
        <v/>
      </c>
      <c r="S80" s="199" t="str">
        <f>IF(M80="","",IF(R80="yes","Please enter value from supplier",VLOOKUP(N80,LISTS!AB$3:AD$570,2,FALSE)))</f>
        <v/>
      </c>
      <c r="T80" s="200" t="str">
        <f t="shared" si="8"/>
        <v/>
      </c>
      <c r="U80" s="201" t="str">
        <f t="shared" si="19"/>
        <v/>
      </c>
      <c r="V80" s="202" t="str">
        <f>IF(M80="","",IF(R80="no",IF(ISERROR(VLOOKUP(O80,LISTS!AE:AF,2,FALSE)),LISTS!$AF$86,VLOOKUP(O80,LISTS!AE:AF,2,FALSE)),"Please enter value from supplier"))</f>
        <v/>
      </c>
      <c r="W80" s="203" t="str">
        <f>IF(M80="","",IF(R80="yes",U80*V80,VLOOKUP(N80,LISTS!AB$3:AD$570,3,FALSE)))</f>
        <v/>
      </c>
      <c r="X80" s="148" t="str">
        <f t="shared" si="9"/>
        <v/>
      </c>
      <c r="Z80" s="23" t="str">
        <f t="shared" si="17"/>
        <v/>
      </c>
    </row>
    <row r="81" spans="2:26" ht="60" customHeight="1" x14ac:dyDescent="0.2">
      <c r="B81" s="5"/>
      <c r="C81" s="41">
        <v>43</v>
      </c>
      <c r="D81" s="120"/>
      <c r="E81" s="115"/>
      <c r="F81" s="119"/>
      <c r="G81" s="116" t="str">
        <f>IF(D81="","",VLOOKUP(D81,LISTS!R$3:U$44,4,FALSE))</f>
        <v/>
      </c>
      <c r="H81" s="117" t="str">
        <f t="shared" si="15"/>
        <v/>
      </c>
      <c r="I81" s="118" t="str">
        <f>IF(D81="","",VLOOKUP(D81,LISTS!R$3:U$44,2,FALSE))</f>
        <v/>
      </c>
      <c r="J81" s="148" t="str">
        <f t="shared" si="16"/>
        <v/>
      </c>
      <c r="L81" s="63">
        <v>43</v>
      </c>
      <c r="M81" s="119"/>
      <c r="N81" s="197"/>
      <c r="O81" s="197"/>
      <c r="P81" s="119"/>
      <c r="Q81" s="198"/>
      <c r="R81" s="197" t="str">
        <f t="shared" si="18"/>
        <v/>
      </c>
      <c r="S81" s="199" t="str">
        <f>IF(M81="","",IF(R81="yes","Please enter value from supplier",VLOOKUP(N81,LISTS!AB$3:AD$570,2,FALSE)))</f>
        <v/>
      </c>
      <c r="T81" s="200" t="str">
        <f t="shared" si="8"/>
        <v/>
      </c>
      <c r="U81" s="201" t="str">
        <f t="shared" si="19"/>
        <v/>
      </c>
      <c r="V81" s="202" t="str">
        <f>IF(M81="","",IF(R81="no",IF(ISERROR(VLOOKUP(O81,LISTS!AE:AF,2,FALSE)),LISTS!$AF$86,VLOOKUP(O81,LISTS!AE:AF,2,FALSE)),"Please enter value from supplier"))</f>
        <v/>
      </c>
      <c r="W81" s="203" t="str">
        <f>IF(M81="","",IF(R81="yes",U81*V81,VLOOKUP(N81,LISTS!AB$3:AD$570,3,FALSE)))</f>
        <v/>
      </c>
      <c r="X81" s="148" t="str">
        <f t="shared" si="9"/>
        <v/>
      </c>
      <c r="Z81" s="23" t="str">
        <f t="shared" si="17"/>
        <v/>
      </c>
    </row>
    <row r="82" spans="2:26" ht="60" customHeight="1" x14ac:dyDescent="0.2">
      <c r="B82" s="5"/>
      <c r="C82" s="41">
        <v>44</v>
      </c>
      <c r="D82" s="120"/>
      <c r="E82" s="115"/>
      <c r="F82" s="119"/>
      <c r="G82" s="116" t="str">
        <f>IF(D82="","",VLOOKUP(D82,LISTS!R$3:U$44,4,FALSE))</f>
        <v/>
      </c>
      <c r="H82" s="117" t="str">
        <f t="shared" si="15"/>
        <v/>
      </c>
      <c r="I82" s="118" t="str">
        <f>IF(D82="","",VLOOKUP(D82,LISTS!R$3:U$44,2,FALSE))</f>
        <v/>
      </c>
      <c r="J82" s="148" t="str">
        <f t="shared" si="16"/>
        <v/>
      </c>
      <c r="L82" s="63">
        <v>44</v>
      </c>
      <c r="M82" s="119"/>
      <c r="N82" s="197"/>
      <c r="O82" s="197"/>
      <c r="P82" s="119"/>
      <c r="Q82" s="198"/>
      <c r="R82" s="197" t="str">
        <f t="shared" si="18"/>
        <v/>
      </c>
      <c r="S82" s="199" t="str">
        <f>IF(M82="","",IF(R82="yes","Please enter value from supplier",VLOOKUP(N82,LISTS!AB$3:AD$570,2,FALSE)))</f>
        <v/>
      </c>
      <c r="T82" s="200" t="str">
        <f t="shared" si="8"/>
        <v/>
      </c>
      <c r="U82" s="201" t="str">
        <f t="shared" si="19"/>
        <v/>
      </c>
      <c r="V82" s="202" t="str">
        <f>IF(M82="","",IF(R82="no",IF(ISERROR(VLOOKUP(O82,LISTS!AE:AF,2,FALSE)),LISTS!$AF$86,VLOOKUP(O82,LISTS!AE:AF,2,FALSE)),"Please enter value from supplier"))</f>
        <v/>
      </c>
      <c r="W82" s="203" t="str">
        <f>IF(M82="","",IF(R82="yes",U82*V82,VLOOKUP(N82,LISTS!AB$3:AD$570,3,FALSE)))</f>
        <v/>
      </c>
      <c r="X82" s="148" t="str">
        <f t="shared" si="9"/>
        <v/>
      </c>
      <c r="Z82" s="23" t="str">
        <f t="shared" si="17"/>
        <v/>
      </c>
    </row>
    <row r="83" spans="2:26" ht="60" customHeight="1" x14ac:dyDescent="0.2">
      <c r="B83" s="5"/>
      <c r="C83" s="41">
        <v>45</v>
      </c>
      <c r="D83" s="120"/>
      <c r="E83" s="115"/>
      <c r="F83" s="119"/>
      <c r="G83" s="116" t="str">
        <f>IF(D83="","",VLOOKUP(D83,LISTS!R$3:U$44,4,FALSE))</f>
        <v/>
      </c>
      <c r="H83" s="117" t="str">
        <f t="shared" si="15"/>
        <v/>
      </c>
      <c r="I83" s="118" t="str">
        <f>IF(D83="","",VLOOKUP(D83,LISTS!R$3:U$44,2,FALSE))</f>
        <v/>
      </c>
      <c r="J83" s="148" t="str">
        <f t="shared" si="16"/>
        <v/>
      </c>
      <c r="L83" s="63">
        <v>45</v>
      </c>
      <c r="M83" s="119"/>
      <c r="N83" s="197"/>
      <c r="O83" s="197"/>
      <c r="P83" s="119"/>
      <c r="Q83" s="198"/>
      <c r="R83" s="197" t="str">
        <f t="shared" si="18"/>
        <v/>
      </c>
      <c r="S83" s="199" t="str">
        <f>IF(M83="","",IF(R83="yes","Please enter value from supplier",VLOOKUP(N83,LISTS!AB$3:AD$570,2,FALSE)))</f>
        <v/>
      </c>
      <c r="T83" s="200" t="str">
        <f t="shared" si="8"/>
        <v/>
      </c>
      <c r="U83" s="201" t="str">
        <f t="shared" si="19"/>
        <v/>
      </c>
      <c r="V83" s="202" t="str">
        <f>IF(M83="","",IF(R83="no",IF(ISERROR(VLOOKUP(O83,LISTS!AE:AF,2,FALSE)),LISTS!$AF$86,VLOOKUP(O83,LISTS!AE:AF,2,FALSE)),"Please enter value from supplier"))</f>
        <v/>
      </c>
      <c r="W83" s="203" t="str">
        <f>IF(M83="","",IF(R83="yes",U83*V83,VLOOKUP(N83,LISTS!AB$3:AD$570,3,FALSE)))</f>
        <v/>
      </c>
      <c r="X83" s="148" t="str">
        <f t="shared" si="9"/>
        <v/>
      </c>
      <c r="Z83" s="23" t="str">
        <f t="shared" si="17"/>
        <v/>
      </c>
    </row>
    <row r="84" spans="2:26" ht="60" customHeight="1" x14ac:dyDescent="0.2">
      <c r="B84" s="5"/>
      <c r="C84" s="41">
        <v>46</v>
      </c>
      <c r="D84" s="120"/>
      <c r="E84" s="115"/>
      <c r="F84" s="119"/>
      <c r="G84" s="116" t="str">
        <f>IF(D84="","",VLOOKUP(D84,LISTS!R$3:U$44,4,FALSE))</f>
        <v/>
      </c>
      <c r="H84" s="117" t="str">
        <f t="shared" si="15"/>
        <v/>
      </c>
      <c r="I84" s="118" t="str">
        <f>IF(D84="","",VLOOKUP(D84,LISTS!R$3:U$44,2,FALSE))</f>
        <v/>
      </c>
      <c r="J84" s="148" t="str">
        <f t="shared" si="16"/>
        <v/>
      </c>
      <c r="L84" s="63">
        <v>46</v>
      </c>
      <c r="M84" s="119"/>
      <c r="N84" s="197"/>
      <c r="O84" s="197"/>
      <c r="P84" s="119"/>
      <c r="Q84" s="198"/>
      <c r="R84" s="197" t="str">
        <f t="shared" si="18"/>
        <v/>
      </c>
      <c r="S84" s="199" t="str">
        <f>IF(M84="","",IF(R84="yes","Please enter value from supplier",VLOOKUP(N84,LISTS!AB$3:AD$570,2,FALSE)))</f>
        <v/>
      </c>
      <c r="T84" s="200" t="str">
        <f t="shared" si="8"/>
        <v/>
      </c>
      <c r="U84" s="201" t="str">
        <f t="shared" si="19"/>
        <v/>
      </c>
      <c r="V84" s="202" t="str">
        <f>IF(M84="","",IF(R84="no",IF(ISERROR(VLOOKUP(O84,LISTS!AE:AF,2,FALSE)),LISTS!$AF$86,VLOOKUP(O84,LISTS!AE:AF,2,FALSE)),"Please enter value from supplier"))</f>
        <v/>
      </c>
      <c r="W84" s="203" t="str">
        <f>IF(M84="","",IF(R84="yes",U84*V84,VLOOKUP(N84,LISTS!AB$3:AD$570,3,FALSE)))</f>
        <v/>
      </c>
      <c r="X84" s="148" t="str">
        <f t="shared" si="9"/>
        <v/>
      </c>
      <c r="Z84" s="23" t="str">
        <f t="shared" si="17"/>
        <v/>
      </c>
    </row>
    <row r="85" spans="2:26" ht="60" customHeight="1" x14ac:dyDescent="0.2">
      <c r="B85" s="5"/>
      <c r="C85" s="41">
        <v>47</v>
      </c>
      <c r="D85" s="120"/>
      <c r="E85" s="115"/>
      <c r="F85" s="119"/>
      <c r="G85" s="116" t="str">
        <f>IF(D85="","",VLOOKUP(D85,LISTS!R$3:U$44,4,FALSE))</f>
        <v/>
      </c>
      <c r="H85" s="117" t="str">
        <f t="shared" si="15"/>
        <v/>
      </c>
      <c r="I85" s="118" t="str">
        <f>IF(D85="","",VLOOKUP(D85,LISTS!R$3:U$44,2,FALSE))</f>
        <v/>
      </c>
      <c r="J85" s="148" t="str">
        <f t="shared" si="16"/>
        <v/>
      </c>
      <c r="L85" s="63">
        <v>47</v>
      </c>
      <c r="M85" s="119"/>
      <c r="N85" s="197"/>
      <c r="O85" s="197"/>
      <c r="P85" s="119"/>
      <c r="Q85" s="198"/>
      <c r="R85" s="197" t="str">
        <f t="shared" si="18"/>
        <v/>
      </c>
      <c r="S85" s="199" t="str">
        <f>IF(M85="","",IF(R85="yes","Please enter value from supplier",VLOOKUP(N85,LISTS!AB$3:AD$570,2,FALSE)))</f>
        <v/>
      </c>
      <c r="T85" s="200" t="str">
        <f t="shared" si="8"/>
        <v/>
      </c>
      <c r="U85" s="201" t="str">
        <f t="shared" si="19"/>
        <v/>
      </c>
      <c r="V85" s="202" t="str">
        <f>IF(M85="","",IF(R85="no",IF(ISERROR(VLOOKUP(O85,LISTS!AE:AF,2,FALSE)),LISTS!$AF$86,VLOOKUP(O85,LISTS!AE:AF,2,FALSE)),"Please enter value from supplier"))</f>
        <v/>
      </c>
      <c r="W85" s="203" t="str">
        <f>IF(M85="","",IF(R85="yes",U85*V85,VLOOKUP(N85,LISTS!AB$3:AD$570,3,FALSE)))</f>
        <v/>
      </c>
      <c r="X85" s="148" t="str">
        <f t="shared" si="9"/>
        <v/>
      </c>
      <c r="Z85" s="23" t="str">
        <f t="shared" si="17"/>
        <v/>
      </c>
    </row>
    <row r="86" spans="2:26" ht="60" customHeight="1" x14ac:dyDescent="0.2">
      <c r="B86" s="5"/>
      <c r="C86" s="41">
        <v>48</v>
      </c>
      <c r="D86" s="120"/>
      <c r="E86" s="115"/>
      <c r="F86" s="119"/>
      <c r="G86" s="116" t="str">
        <f>IF(D86="","",VLOOKUP(D86,LISTS!R$3:U$44,4,FALSE))</f>
        <v/>
      </c>
      <c r="H86" s="117" t="str">
        <f t="shared" si="15"/>
        <v/>
      </c>
      <c r="I86" s="118" t="str">
        <f>IF(D86="","",VLOOKUP(D86,LISTS!R$3:U$44,2,FALSE))</f>
        <v/>
      </c>
      <c r="J86" s="148" t="str">
        <f t="shared" si="16"/>
        <v/>
      </c>
      <c r="L86" s="63">
        <v>48</v>
      </c>
      <c r="M86" s="119"/>
      <c r="N86" s="197"/>
      <c r="O86" s="197"/>
      <c r="P86" s="119"/>
      <c r="Q86" s="198"/>
      <c r="R86" s="197" t="str">
        <f t="shared" si="18"/>
        <v/>
      </c>
      <c r="S86" s="199" t="str">
        <f>IF(M86="","",IF(R86="yes","Please enter value from supplier",VLOOKUP(N86,LISTS!AB$3:AD$570,2,FALSE)))</f>
        <v/>
      </c>
      <c r="T86" s="200" t="str">
        <f t="shared" si="8"/>
        <v/>
      </c>
      <c r="U86" s="201" t="str">
        <f t="shared" si="19"/>
        <v/>
      </c>
      <c r="V86" s="202" t="str">
        <f>IF(M86="","",IF(R86="no",IF(ISERROR(VLOOKUP(O86,LISTS!AE:AF,2,FALSE)),LISTS!$AF$86,VLOOKUP(O86,LISTS!AE:AF,2,FALSE)),"Please enter value from supplier"))</f>
        <v/>
      </c>
      <c r="W86" s="203" t="str">
        <f>IF(M86="","",IF(R86="yes",U86*V86,VLOOKUP(N86,LISTS!AB$3:AD$570,3,FALSE)))</f>
        <v/>
      </c>
      <c r="X86" s="148" t="str">
        <f t="shared" si="9"/>
        <v/>
      </c>
      <c r="Z86" s="23" t="str">
        <f t="shared" si="17"/>
        <v/>
      </c>
    </row>
    <row r="87" spans="2:26" ht="60" customHeight="1" x14ac:dyDescent="0.2">
      <c r="B87" s="5"/>
      <c r="C87" s="41">
        <v>49</v>
      </c>
      <c r="D87" s="120"/>
      <c r="E87" s="115"/>
      <c r="F87" s="119"/>
      <c r="G87" s="116" t="str">
        <f>IF(D87="","",VLOOKUP(D87,LISTS!R$3:U$44,4,FALSE))</f>
        <v/>
      </c>
      <c r="H87" s="117" t="str">
        <f t="shared" si="15"/>
        <v/>
      </c>
      <c r="I87" s="118" t="str">
        <f>IF(D87="","",VLOOKUP(D87,LISTS!R$3:U$44,2,FALSE))</f>
        <v/>
      </c>
      <c r="J87" s="148" t="str">
        <f t="shared" si="16"/>
        <v/>
      </c>
      <c r="L87" s="63">
        <v>49</v>
      </c>
      <c r="M87" s="119"/>
      <c r="N87" s="197"/>
      <c r="O87" s="197"/>
      <c r="P87" s="119"/>
      <c r="Q87" s="198"/>
      <c r="R87" s="197" t="str">
        <f t="shared" si="18"/>
        <v/>
      </c>
      <c r="S87" s="199" t="str">
        <f>IF(M87="","",IF(R87="yes","Please enter value from supplier",VLOOKUP(N87,LISTS!AB$3:AD$570,2,FALSE)))</f>
        <v/>
      </c>
      <c r="T87" s="200" t="str">
        <f t="shared" si="8"/>
        <v/>
      </c>
      <c r="U87" s="201" t="str">
        <f t="shared" si="19"/>
        <v/>
      </c>
      <c r="V87" s="202" t="str">
        <f>IF(M87="","",IF(R87="no",IF(ISERROR(VLOOKUP(O87,LISTS!AE:AF,2,FALSE)),LISTS!$AF$86,VLOOKUP(O87,LISTS!AE:AF,2,FALSE)),"Please enter value from supplier"))</f>
        <v/>
      </c>
      <c r="W87" s="203" t="str">
        <f>IF(M87="","",IF(R87="yes",U87*V87,VLOOKUP(N87,LISTS!AB$3:AD$570,3,FALSE)))</f>
        <v/>
      </c>
      <c r="X87" s="148" t="str">
        <f t="shared" si="9"/>
        <v/>
      </c>
      <c r="Z87" s="23" t="str">
        <f t="shared" si="17"/>
        <v/>
      </c>
    </row>
    <row r="88" spans="2:26" ht="60" customHeight="1" x14ac:dyDescent="0.2">
      <c r="B88" s="5"/>
      <c r="C88" s="41">
        <v>50</v>
      </c>
      <c r="D88" s="120"/>
      <c r="E88" s="115"/>
      <c r="F88" s="119"/>
      <c r="G88" s="116" t="str">
        <f>IF(D88="","",VLOOKUP(D88,LISTS!R$3:U$44,4,FALSE))</f>
        <v/>
      </c>
      <c r="H88" s="117" t="str">
        <f t="shared" si="15"/>
        <v/>
      </c>
      <c r="I88" s="118" t="str">
        <f>IF(D88="","",VLOOKUP(D88,LISTS!R$3:U$44,2,FALSE))</f>
        <v/>
      </c>
      <c r="J88" s="148" t="str">
        <f t="shared" si="16"/>
        <v/>
      </c>
      <c r="L88" s="63">
        <v>50</v>
      </c>
      <c r="M88" s="119"/>
      <c r="N88" s="197"/>
      <c r="O88" s="197"/>
      <c r="P88" s="119"/>
      <c r="Q88" s="198"/>
      <c r="R88" s="197" t="str">
        <f t="shared" si="18"/>
        <v/>
      </c>
      <c r="S88" s="199" t="str">
        <f>IF(M88="","",IF(R88="yes","Please enter value from supplier",VLOOKUP(N88,LISTS!AB$3:AD$570,2,FALSE)))</f>
        <v/>
      </c>
      <c r="T88" s="200" t="str">
        <f t="shared" si="8"/>
        <v/>
      </c>
      <c r="U88" s="201" t="str">
        <f t="shared" si="19"/>
        <v/>
      </c>
      <c r="V88" s="202" t="str">
        <f>IF(M88="","",IF(R88="no",IF(ISERROR(VLOOKUP(O88,LISTS!AE:AF,2,FALSE)),LISTS!$AF$86,VLOOKUP(O88,LISTS!AE:AF,2,FALSE)),"Please enter value from supplier"))</f>
        <v/>
      </c>
      <c r="W88" s="203" t="str">
        <f>IF(M88="","",IF(R88="yes",U88*V88,VLOOKUP(N88,LISTS!AB$3:AD$570,3,FALSE)))</f>
        <v/>
      </c>
      <c r="X88" s="148" t="str">
        <f t="shared" si="9"/>
        <v/>
      </c>
      <c r="Z88" s="23" t="str">
        <f t="shared" si="17"/>
        <v/>
      </c>
    </row>
    <row r="89" spans="2:26" ht="60" customHeight="1" x14ac:dyDescent="0.2">
      <c r="B89" s="5"/>
      <c r="C89" s="41">
        <v>51</v>
      </c>
      <c r="D89" s="120"/>
      <c r="E89" s="115"/>
      <c r="F89" s="119"/>
      <c r="G89" s="116" t="str">
        <f>IF(D89="","",VLOOKUP(D89,LISTS!R$3:U$44,4,FALSE))</f>
        <v/>
      </c>
      <c r="H89" s="117" t="str">
        <f t="shared" si="15"/>
        <v/>
      </c>
      <c r="I89" s="118" t="str">
        <f>IF(D89="","",VLOOKUP(D89,LISTS!R$3:U$44,2,FALSE))</f>
        <v/>
      </c>
      <c r="J89" s="148" t="str">
        <f t="shared" si="16"/>
        <v/>
      </c>
      <c r="L89" s="63">
        <v>51</v>
      </c>
      <c r="M89" s="119"/>
      <c r="N89" s="197"/>
      <c r="O89" s="197"/>
      <c r="P89" s="119"/>
      <c r="Q89" s="198"/>
      <c r="R89" s="197" t="str">
        <f t="shared" si="18"/>
        <v/>
      </c>
      <c r="S89" s="199" t="str">
        <f>IF(M89="","",IF(R89="yes","Please enter value from supplier",VLOOKUP(N89,LISTS!AB$3:AD$570,2,FALSE)))</f>
        <v/>
      </c>
      <c r="T89" s="200" t="str">
        <f t="shared" si="8"/>
        <v/>
      </c>
      <c r="U89" s="201" t="str">
        <f t="shared" si="19"/>
        <v/>
      </c>
      <c r="V89" s="202" t="str">
        <f>IF(M89="","",IF(R89="no",IF(ISERROR(VLOOKUP(O89,LISTS!AE:AF,2,FALSE)),LISTS!$AF$86,VLOOKUP(O89,LISTS!AE:AF,2,FALSE)),"Please enter value from supplier"))</f>
        <v/>
      </c>
      <c r="W89" s="203" t="str">
        <f>IF(M89="","",IF(R89="yes",U89*V89,VLOOKUP(N89,LISTS!AB$3:AD$570,3,FALSE)))</f>
        <v/>
      </c>
      <c r="X89" s="148" t="str">
        <f t="shared" si="9"/>
        <v/>
      </c>
      <c r="Z89" s="23" t="str">
        <f t="shared" si="17"/>
        <v/>
      </c>
    </row>
    <row r="90" spans="2:26" ht="60" customHeight="1" x14ac:dyDescent="0.2">
      <c r="B90" s="5"/>
      <c r="C90" s="41">
        <v>52</v>
      </c>
      <c r="D90" s="120"/>
      <c r="E90" s="115"/>
      <c r="F90" s="119"/>
      <c r="G90" s="116" t="str">
        <f>IF(D90="","",VLOOKUP(D90,LISTS!R$3:U$44,4,FALSE))</f>
        <v/>
      </c>
      <c r="H90" s="117" t="str">
        <f t="shared" si="15"/>
        <v/>
      </c>
      <c r="I90" s="118" t="str">
        <f>IF(D90="","",VLOOKUP(D90,LISTS!R$3:U$44,2,FALSE))</f>
        <v/>
      </c>
      <c r="J90" s="148" t="str">
        <f t="shared" si="16"/>
        <v/>
      </c>
      <c r="L90" s="63">
        <v>52</v>
      </c>
      <c r="M90" s="119"/>
      <c r="N90" s="197"/>
      <c r="O90" s="197"/>
      <c r="P90" s="119"/>
      <c r="Q90" s="198"/>
      <c r="R90" s="197" t="str">
        <f t="shared" si="18"/>
        <v/>
      </c>
      <c r="S90" s="199" t="str">
        <f>IF(M90="","",IF(R90="yes","Please enter value from supplier",VLOOKUP(N90,LISTS!AB$3:AD$570,2,FALSE)))</f>
        <v/>
      </c>
      <c r="T90" s="200" t="str">
        <f t="shared" si="8"/>
        <v/>
      </c>
      <c r="U90" s="201" t="str">
        <f t="shared" si="19"/>
        <v/>
      </c>
      <c r="V90" s="202" t="str">
        <f>IF(M90="","",IF(R90="no",IF(ISERROR(VLOOKUP(O90,LISTS!AE:AF,2,FALSE)),LISTS!$AF$86,VLOOKUP(O90,LISTS!AE:AF,2,FALSE)),"Please enter value from supplier"))</f>
        <v/>
      </c>
      <c r="W90" s="203" t="str">
        <f>IF(M90="","",IF(R90="yes",U90*V90,VLOOKUP(N90,LISTS!AB$3:AD$570,3,FALSE)))</f>
        <v/>
      </c>
      <c r="X90" s="148" t="str">
        <f t="shared" si="9"/>
        <v/>
      </c>
      <c r="Z90" s="23" t="str">
        <f t="shared" si="17"/>
        <v/>
      </c>
    </row>
    <row r="91" spans="2:26" ht="60" customHeight="1" x14ac:dyDescent="0.2">
      <c r="B91" s="5"/>
      <c r="C91" s="41">
        <v>53</v>
      </c>
      <c r="D91" s="120"/>
      <c r="E91" s="115"/>
      <c r="F91" s="119"/>
      <c r="G91" s="116" t="str">
        <f>IF(D91="","",VLOOKUP(D91,LISTS!R$3:U$44,4,FALSE))</f>
        <v/>
      </c>
      <c r="H91" s="117" t="str">
        <f t="shared" si="15"/>
        <v/>
      </c>
      <c r="I91" s="118" t="str">
        <f>IF(D91="","",VLOOKUP(D91,LISTS!R$3:U$44,2,FALSE))</f>
        <v/>
      </c>
      <c r="J91" s="148" t="str">
        <f t="shared" si="16"/>
        <v/>
      </c>
      <c r="L91" s="63">
        <v>53</v>
      </c>
      <c r="M91" s="119"/>
      <c r="N91" s="197"/>
      <c r="O91" s="197"/>
      <c r="P91" s="119"/>
      <c r="Q91" s="198"/>
      <c r="R91" s="197" t="str">
        <f t="shared" si="18"/>
        <v/>
      </c>
      <c r="S91" s="199" t="str">
        <f>IF(M91="","",IF(R91="yes","Please enter value from supplier",VLOOKUP(N91,LISTS!AB$3:AD$570,2,FALSE)))</f>
        <v/>
      </c>
      <c r="T91" s="200" t="str">
        <f t="shared" si="8"/>
        <v/>
      </c>
      <c r="U91" s="201" t="str">
        <f t="shared" si="19"/>
        <v/>
      </c>
      <c r="V91" s="202" t="str">
        <f>IF(M91="","",IF(R91="no",IF(ISERROR(VLOOKUP(O91,LISTS!AE:AF,2,FALSE)),LISTS!$AF$86,VLOOKUP(O91,LISTS!AE:AF,2,FALSE)),"Please enter value from supplier"))</f>
        <v/>
      </c>
      <c r="W91" s="203" t="str">
        <f>IF(M91="","",IF(R91="yes",U91*V91,VLOOKUP(N91,LISTS!AB$3:AD$570,3,FALSE)))</f>
        <v/>
      </c>
      <c r="X91" s="148" t="str">
        <f t="shared" si="9"/>
        <v/>
      </c>
      <c r="Z91" s="23" t="str">
        <f t="shared" si="17"/>
        <v/>
      </c>
    </row>
    <row r="92" spans="2:26" ht="60" customHeight="1" x14ac:dyDescent="0.2">
      <c r="B92" s="5"/>
      <c r="C92" s="41">
        <v>54</v>
      </c>
      <c r="D92" s="120"/>
      <c r="E92" s="115"/>
      <c r="F92" s="119"/>
      <c r="G92" s="116" t="str">
        <f>IF(D92="","",VLOOKUP(D92,LISTS!R$3:U$44,4,FALSE))</f>
        <v/>
      </c>
      <c r="H92" s="117" t="str">
        <f t="shared" si="15"/>
        <v/>
      </c>
      <c r="I92" s="118" t="str">
        <f>IF(D92="","",VLOOKUP(D92,LISTS!R$3:U$44,2,FALSE))</f>
        <v/>
      </c>
      <c r="J92" s="148" t="str">
        <f t="shared" si="16"/>
        <v/>
      </c>
      <c r="L92" s="63">
        <v>54</v>
      </c>
      <c r="M92" s="119"/>
      <c r="N92" s="197"/>
      <c r="O92" s="197"/>
      <c r="P92" s="119"/>
      <c r="Q92" s="198"/>
      <c r="R92" s="197" t="str">
        <f t="shared" si="18"/>
        <v/>
      </c>
      <c r="S92" s="199" t="str">
        <f>IF(M92="","",IF(R92="yes","Please enter value from supplier",VLOOKUP(N92,LISTS!AB$3:AD$570,2,FALSE)))</f>
        <v/>
      </c>
      <c r="T92" s="200" t="str">
        <f t="shared" si="8"/>
        <v/>
      </c>
      <c r="U92" s="201" t="str">
        <f t="shared" si="19"/>
        <v/>
      </c>
      <c r="V92" s="202" t="str">
        <f>IF(M92="","",IF(R92="no",IF(ISERROR(VLOOKUP(O92,LISTS!AE:AF,2,FALSE)),LISTS!$AF$86,VLOOKUP(O92,LISTS!AE:AF,2,FALSE)),"Please enter value from supplier"))</f>
        <v/>
      </c>
      <c r="W92" s="203" t="str">
        <f>IF(M92="","",IF(R92="yes",U92*V92,VLOOKUP(N92,LISTS!AB$3:AD$570,3,FALSE)))</f>
        <v/>
      </c>
      <c r="X92" s="148" t="str">
        <f t="shared" si="9"/>
        <v/>
      </c>
      <c r="Z92" s="23" t="str">
        <f t="shared" si="17"/>
        <v/>
      </c>
    </row>
    <row r="93" spans="2:26" ht="60" customHeight="1" x14ac:dyDescent="0.2">
      <c r="B93" s="5"/>
      <c r="C93" s="41">
        <v>55</v>
      </c>
      <c r="D93" s="120"/>
      <c r="E93" s="115"/>
      <c r="F93" s="119"/>
      <c r="G93" s="116" t="str">
        <f>IF(D93="","",VLOOKUP(D93,LISTS!R$3:U$44,4,FALSE))</f>
        <v/>
      </c>
      <c r="H93" s="117" t="str">
        <f t="shared" si="15"/>
        <v/>
      </c>
      <c r="I93" s="118" t="str">
        <f>IF(D93="","",VLOOKUP(D93,LISTS!R$3:U$44,2,FALSE))</f>
        <v/>
      </c>
      <c r="J93" s="148" t="str">
        <f t="shared" si="16"/>
        <v/>
      </c>
      <c r="L93" s="63">
        <v>55</v>
      </c>
      <c r="M93" s="119"/>
      <c r="N93" s="197"/>
      <c r="O93" s="197"/>
      <c r="P93" s="119"/>
      <c r="Q93" s="198"/>
      <c r="R93" s="197" t="str">
        <f t="shared" si="18"/>
        <v/>
      </c>
      <c r="S93" s="199" t="str">
        <f>IF(M93="","",IF(R93="yes","Please enter value from supplier",VLOOKUP(N93,LISTS!AB$3:AD$570,2,FALSE)))</f>
        <v/>
      </c>
      <c r="T93" s="200" t="str">
        <f t="shared" si="8"/>
        <v/>
      </c>
      <c r="U93" s="201" t="str">
        <f t="shared" si="19"/>
        <v/>
      </c>
      <c r="V93" s="202" t="str">
        <f>IF(M93="","",IF(R93="no",IF(ISERROR(VLOOKUP(O93,LISTS!AE:AF,2,FALSE)),LISTS!$AF$86,VLOOKUP(O93,LISTS!AE:AF,2,FALSE)),"Please enter value from supplier"))</f>
        <v/>
      </c>
      <c r="W93" s="203" t="str">
        <f>IF(M93="","",IF(R93="yes",U93*V93,VLOOKUP(N93,LISTS!AB$3:AD$570,3,FALSE)))</f>
        <v/>
      </c>
      <c r="X93" s="148" t="str">
        <f t="shared" si="9"/>
        <v/>
      </c>
      <c r="Z93" s="23" t="str">
        <f t="shared" si="17"/>
        <v/>
      </c>
    </row>
    <row r="94" spans="2:26" ht="60" customHeight="1" x14ac:dyDescent="0.2">
      <c r="B94" s="5"/>
      <c r="C94" s="41">
        <v>56</v>
      </c>
      <c r="D94" s="120"/>
      <c r="E94" s="115"/>
      <c r="F94" s="119"/>
      <c r="G94" s="116" t="str">
        <f>IF(D94="","",VLOOKUP(D94,LISTS!R$3:U$44,4,FALSE))</f>
        <v/>
      </c>
      <c r="H94" s="117" t="str">
        <f t="shared" si="15"/>
        <v/>
      </c>
      <c r="I94" s="118" t="str">
        <f>IF(D94="","",VLOOKUP(D94,LISTS!R$3:U$44,2,FALSE))</f>
        <v/>
      </c>
      <c r="J94" s="148" t="str">
        <f t="shared" si="16"/>
        <v/>
      </c>
      <c r="L94" s="63">
        <v>56</v>
      </c>
      <c r="M94" s="119"/>
      <c r="N94" s="197"/>
      <c r="O94" s="197"/>
      <c r="P94" s="119"/>
      <c r="Q94" s="198"/>
      <c r="R94" s="197" t="str">
        <f t="shared" si="18"/>
        <v/>
      </c>
      <c r="S94" s="199" t="str">
        <f>IF(M94="","",IF(R94="yes","Please enter value from supplier",VLOOKUP(N94,LISTS!AB$3:AD$570,2,FALSE)))</f>
        <v/>
      </c>
      <c r="T94" s="200" t="str">
        <f t="shared" si="8"/>
        <v/>
      </c>
      <c r="U94" s="201" t="str">
        <f t="shared" si="19"/>
        <v/>
      </c>
      <c r="V94" s="202" t="str">
        <f>IF(M94="","",IF(R94="no",IF(ISERROR(VLOOKUP(O94,LISTS!AE:AF,2,FALSE)),LISTS!$AF$86,VLOOKUP(O94,LISTS!AE:AF,2,FALSE)),"Please enter value from supplier"))</f>
        <v/>
      </c>
      <c r="W94" s="203" t="str">
        <f>IF(M94="","",IF(R94="yes",U94*V94,VLOOKUP(N94,LISTS!AB$3:AD$570,3,FALSE)))</f>
        <v/>
      </c>
      <c r="X94" s="148" t="str">
        <f t="shared" si="9"/>
        <v/>
      </c>
      <c r="Z94" s="23" t="str">
        <f t="shared" si="17"/>
        <v/>
      </c>
    </row>
    <row r="95" spans="2:26" ht="60" customHeight="1" x14ac:dyDescent="0.2">
      <c r="B95" s="5"/>
      <c r="C95" s="41">
        <v>57</v>
      </c>
      <c r="D95" s="120"/>
      <c r="E95" s="115"/>
      <c r="F95" s="119"/>
      <c r="G95" s="116" t="str">
        <f>IF(D95="","",VLOOKUP(D95,LISTS!R$3:U$44,4,FALSE))</f>
        <v/>
      </c>
      <c r="H95" s="117" t="str">
        <f t="shared" si="15"/>
        <v/>
      </c>
      <c r="I95" s="118" t="str">
        <f>IF(D95="","",VLOOKUP(D95,LISTS!R$3:U$44,2,FALSE))</f>
        <v/>
      </c>
      <c r="J95" s="148" t="str">
        <f t="shared" si="16"/>
        <v/>
      </c>
      <c r="L95" s="63">
        <v>57</v>
      </c>
      <c r="M95" s="119"/>
      <c r="N95" s="197"/>
      <c r="O95" s="197"/>
      <c r="P95" s="119"/>
      <c r="Q95" s="198"/>
      <c r="R95" s="197" t="str">
        <f t="shared" si="18"/>
        <v/>
      </c>
      <c r="S95" s="199" t="str">
        <f>IF(M95="","",IF(R95="yes","Please enter value from supplier",VLOOKUP(N95,LISTS!AB$3:AD$570,2,FALSE)))</f>
        <v/>
      </c>
      <c r="T95" s="200" t="str">
        <f t="shared" si="8"/>
        <v/>
      </c>
      <c r="U95" s="201" t="str">
        <f t="shared" si="19"/>
        <v/>
      </c>
      <c r="V95" s="202" t="str">
        <f>IF(M95="","",IF(R95="no",IF(ISERROR(VLOOKUP(O95,LISTS!AE:AF,2,FALSE)),LISTS!$AF$86,VLOOKUP(O95,LISTS!AE:AF,2,FALSE)),"Please enter value from supplier"))</f>
        <v/>
      </c>
      <c r="W95" s="203" t="str">
        <f>IF(M95="","",IF(R95="yes",U95*V95,VLOOKUP(N95,LISTS!AB$3:AD$570,3,FALSE)))</f>
        <v/>
      </c>
      <c r="X95" s="148" t="str">
        <f t="shared" si="9"/>
        <v/>
      </c>
      <c r="Z95" s="23" t="str">
        <f t="shared" si="17"/>
        <v/>
      </c>
    </row>
    <row r="96" spans="2:26" ht="60" customHeight="1" x14ac:dyDescent="0.2">
      <c r="B96" s="5"/>
      <c r="C96" s="41">
        <v>58</v>
      </c>
      <c r="D96" s="120"/>
      <c r="E96" s="115"/>
      <c r="F96" s="119"/>
      <c r="G96" s="116" t="str">
        <f>IF(D96="","",VLOOKUP(D96,LISTS!R$3:U$44,4,FALSE))</f>
        <v/>
      </c>
      <c r="H96" s="117" t="str">
        <f t="shared" si="15"/>
        <v/>
      </c>
      <c r="I96" s="118" t="str">
        <f>IF(D96="","",VLOOKUP(D96,LISTS!R$3:U$44,2,FALSE))</f>
        <v/>
      </c>
      <c r="J96" s="148" t="str">
        <f t="shared" si="16"/>
        <v/>
      </c>
      <c r="L96" s="63">
        <v>58</v>
      </c>
      <c r="M96" s="119"/>
      <c r="N96" s="197"/>
      <c r="O96" s="197"/>
      <c r="P96" s="119"/>
      <c r="Q96" s="198"/>
      <c r="R96" s="197" t="str">
        <f t="shared" si="18"/>
        <v/>
      </c>
      <c r="S96" s="199" t="str">
        <f>IF(M96="","",IF(R96="yes","Please enter value from supplier",VLOOKUP(N96,LISTS!AB$3:AD$570,2,FALSE)))</f>
        <v/>
      </c>
      <c r="T96" s="200" t="str">
        <f t="shared" si="8"/>
        <v/>
      </c>
      <c r="U96" s="201" t="str">
        <f t="shared" si="19"/>
        <v/>
      </c>
      <c r="V96" s="202" t="str">
        <f>IF(M96="","",IF(R96="no",IF(ISERROR(VLOOKUP(O96,LISTS!AE:AF,2,FALSE)),LISTS!$AF$86,VLOOKUP(O96,LISTS!AE:AF,2,FALSE)),"Please enter value from supplier"))</f>
        <v/>
      </c>
      <c r="W96" s="203" t="str">
        <f>IF(M96="","",IF(R96="yes",U96*V96,VLOOKUP(N96,LISTS!AB$3:AD$570,3,FALSE)))</f>
        <v/>
      </c>
      <c r="X96" s="148" t="str">
        <f t="shared" si="9"/>
        <v/>
      </c>
      <c r="Z96" s="23" t="str">
        <f t="shared" si="17"/>
        <v/>
      </c>
    </row>
    <row r="97" spans="2:26" ht="60" customHeight="1" x14ac:dyDescent="0.2">
      <c r="B97" s="5"/>
      <c r="C97" s="41">
        <v>59</v>
      </c>
      <c r="D97" s="120"/>
      <c r="E97" s="115"/>
      <c r="F97" s="119"/>
      <c r="G97" s="116" t="str">
        <f>IF(D97="","",VLOOKUP(D97,LISTS!R$3:U$44,4,FALSE))</f>
        <v/>
      </c>
      <c r="H97" s="117" t="str">
        <f t="shared" si="15"/>
        <v/>
      </c>
      <c r="I97" s="118" t="str">
        <f>IF(D97="","",VLOOKUP(D97,LISTS!R$3:U$44,2,FALSE))</f>
        <v/>
      </c>
      <c r="J97" s="148" t="str">
        <f t="shared" si="16"/>
        <v/>
      </c>
      <c r="L97" s="63">
        <v>59</v>
      </c>
      <c r="M97" s="119"/>
      <c r="N97" s="197"/>
      <c r="O97" s="197"/>
      <c r="P97" s="119"/>
      <c r="Q97" s="198"/>
      <c r="R97" s="197" t="str">
        <f t="shared" si="18"/>
        <v/>
      </c>
      <c r="S97" s="199" t="str">
        <f>IF(M97="","",IF(R97="yes","Please enter value from supplier",VLOOKUP(N97,LISTS!AB$3:AD$570,2,FALSE)))</f>
        <v/>
      </c>
      <c r="T97" s="200" t="str">
        <f t="shared" si="8"/>
        <v/>
      </c>
      <c r="U97" s="201" t="str">
        <f t="shared" si="19"/>
        <v/>
      </c>
      <c r="V97" s="202" t="str">
        <f>IF(M97="","",IF(R97="no",IF(ISERROR(VLOOKUP(O97,LISTS!AE:AF,2,FALSE)),LISTS!$AF$86,VLOOKUP(O97,LISTS!AE:AF,2,FALSE)),"Please enter value from supplier"))</f>
        <v/>
      </c>
      <c r="W97" s="203" t="str">
        <f>IF(M97="","",IF(R97="yes",U97*V97,VLOOKUP(N97,LISTS!AB$3:AD$570,3,FALSE)))</f>
        <v/>
      </c>
      <c r="X97" s="148" t="str">
        <f t="shared" si="9"/>
        <v/>
      </c>
      <c r="Z97" s="23" t="str">
        <f t="shared" si="17"/>
        <v/>
      </c>
    </row>
    <row r="98" spans="2:26" ht="60" customHeight="1" thickBot="1" x14ac:dyDescent="0.25">
      <c r="B98" s="5"/>
      <c r="C98" s="43">
        <v>60</v>
      </c>
      <c r="D98" s="139"/>
      <c r="E98" s="140"/>
      <c r="F98" s="141"/>
      <c r="G98" s="142" t="str">
        <f>IF(D98="","",VLOOKUP(D98,LISTS!R$3:U$44,4,FALSE))</f>
        <v/>
      </c>
      <c r="H98" s="143" t="str">
        <f t="shared" si="15"/>
        <v/>
      </c>
      <c r="I98" s="144" t="str">
        <f>IF(D98="","",VLOOKUP(D98,LISTS!R$3:U$44,2,FALSE))</f>
        <v/>
      </c>
      <c r="J98" s="149" t="str">
        <f t="shared" si="16"/>
        <v/>
      </c>
      <c r="L98" s="64">
        <v>60</v>
      </c>
      <c r="M98" s="141"/>
      <c r="N98" s="204"/>
      <c r="O98" s="204"/>
      <c r="P98" s="141"/>
      <c r="Q98" s="205"/>
      <c r="R98" s="204" t="str">
        <f t="shared" si="18"/>
        <v/>
      </c>
      <c r="S98" s="206" t="str">
        <f>IF(M98="","",IF(R98="yes","Please enter value from supplier",VLOOKUP(N98,LISTS!AB$3:AD$570,2,FALSE)))</f>
        <v/>
      </c>
      <c r="T98" s="207" t="str">
        <f t="shared" si="8"/>
        <v/>
      </c>
      <c r="U98" s="208" t="str">
        <f t="shared" si="19"/>
        <v/>
      </c>
      <c r="V98" s="209" t="str">
        <f>IF(M98="","",IF(R98="no",IF(ISERROR(VLOOKUP(O98,LISTS!AE:AF,2,FALSE)),LISTS!$AF$86,VLOOKUP(O98,LISTS!AE:AF,2,FALSE)),"Please enter value from supplier"))</f>
        <v/>
      </c>
      <c r="W98" s="210" t="str">
        <f>IF(M98="","",IF(R98="yes",U98*V98,VLOOKUP(N98,LISTS!AB$3:AD$570,3,FALSE)))</f>
        <v/>
      </c>
      <c r="X98" s="149" t="str">
        <f t="shared" si="9"/>
        <v/>
      </c>
      <c r="Z98" s="23" t="str">
        <f t="shared" si="17"/>
        <v/>
      </c>
    </row>
    <row r="99" spans="2:26" x14ac:dyDescent="0.2">
      <c r="C99" s="16"/>
    </row>
    <row r="100" spans="2:26" x14ac:dyDescent="0.2">
      <c r="C100" s="16"/>
    </row>
    <row r="101" spans="2:26" x14ac:dyDescent="0.2">
      <c r="C101" s="16"/>
    </row>
    <row r="102" spans="2:26" x14ac:dyDescent="0.2">
      <c r="C102" s="16"/>
    </row>
    <row r="103" spans="2:26" x14ac:dyDescent="0.2">
      <c r="C103" s="16"/>
    </row>
    <row r="104" spans="2:26" x14ac:dyDescent="0.2">
      <c r="C104" s="16"/>
    </row>
    <row r="105" spans="2:26" x14ac:dyDescent="0.2">
      <c r="C105" s="16"/>
    </row>
    <row r="106" spans="2:26" x14ac:dyDescent="0.2">
      <c r="C106" s="16"/>
    </row>
    <row r="107" spans="2:26" x14ac:dyDescent="0.2">
      <c r="C107" s="16"/>
    </row>
    <row r="108" spans="2:26" x14ac:dyDescent="0.2">
      <c r="C108" s="16"/>
    </row>
    <row r="109" spans="2:26" x14ac:dyDescent="0.2">
      <c r="C109" s="17"/>
    </row>
    <row r="110" spans="2:26" x14ac:dyDescent="0.2">
      <c r="C110" s="17"/>
    </row>
  </sheetData>
  <sheetProtection algorithmName="SHA-512" hashValue="cKDpokPcB/pizs4djQFDf60ayf89Rue20JZfm1jnyykLrrUI//gj06uuyJ2c6MoAYYByiDJ/BYIIPSBoWNughQ==" saltValue="q2+ixIm10FUxMvDEFhIciw==" spinCount="100000" sheet="1" objects="1" scenarios="1"/>
  <protectedRanges>
    <protectedRange sqref="F9:F28 H9:L28 D39:F98 M39:S98 U39:W98" name="Range1"/>
  </protectedRanges>
  <mergeCells count="1">
    <mergeCell ref="A5:A12"/>
  </mergeCells>
  <phoneticPr fontId="19" type="noConversion"/>
  <conditionalFormatting sqref="B2:O3 B31:C31 K31:L33">
    <cfRule type="expression" dxfId="2" priority="3">
      <formula>$N$42="no"</formula>
    </cfRule>
  </conditionalFormatting>
  <dataValidations count="1">
    <dataValidation type="decimal" operator="greaterThan" allowBlank="1" showInputMessage="1" showErrorMessage="1" sqref="W7:W28" xr:uid="{9BFCB744-58B1-4FBA-A104-FF52655A50F2}">
      <formula1>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21" id="{4D893FB8-FE68-402B-82B3-650F3424998D}">
            <xm:f>'1. REPORT'!#REF!="no"</xm:f>
            <x14:dxf>
              <border>
                <left style="thin">
                  <color auto="1"/>
                </left>
                <vertical/>
                <horizontal/>
              </border>
            </x14:dxf>
          </x14:cfRule>
          <xm:sqref>T4:T28</xm:sqref>
        </x14:conditionalFormatting>
        <x14:conditionalFormatting xmlns:xm="http://schemas.microsoft.com/office/excel/2006/main">
          <x14:cfRule type="expression" priority="23" id="{22DFB715-905F-4B92-9C70-5EAE37727041}">
            <xm:f>'1. REPORT'!#REF!="no"</xm:f>
            <x14:dxf>
              <font>
                <color theme="0"/>
              </font>
              <fill>
                <patternFill>
                  <bgColor theme="0"/>
                </patternFill>
              </fill>
              <border>
                <left/>
                <right/>
                <top/>
                <bottom/>
                <vertical/>
                <horizontal/>
              </border>
            </x14:dxf>
          </x14:cfRule>
          <xm:sqref>T4:X28</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F5D567B7-B521-46DF-A9BB-DBD4552F19F6}">
          <x14:formula1>
            <xm:f>LISTS!$R$4:$R$44</xm:f>
          </x14:formula1>
          <xm:sqref>D37:D98</xm:sqref>
        </x14:dataValidation>
        <x14:dataValidation type="list" allowBlank="1" showInputMessage="1" showErrorMessage="1" xr:uid="{97FEEFF2-3262-4977-8517-E2715DBC7977}">
          <x14:formula1>
            <xm:f>LISTS!$Y$3:$Y$260</xm:f>
          </x14:formula1>
          <xm:sqref>O37:O98 U7:U28</xm:sqref>
        </x14:dataValidation>
        <x14:dataValidation type="list" allowBlank="1" showInputMessage="1" showErrorMessage="1" xr:uid="{E479E168-5395-4E9F-BF32-D10AFAC11C90}">
          <x14:formula1>
            <xm:f>LISTS!$AA$3:$AA$4</xm:f>
          </x14:formula1>
          <xm:sqref>R37:R98</xm:sqref>
        </x14:dataValidation>
        <x14:dataValidation type="list" allowBlank="1" showInputMessage="1" showErrorMessage="1" xr:uid="{007F94F7-6545-499C-85D2-35CE803484F6}">
          <x14:formula1>
            <xm:f>LISTS!$F$3:$F$153</xm:f>
          </x14:formula1>
          <xm:sqref>X7:X28</xm:sqref>
        </x14:dataValidation>
        <x14:dataValidation type="list" allowBlank="1" showInputMessage="1" showErrorMessage="1" xr:uid="{F75304E5-5B97-450E-859C-A1DDFB414332}">
          <x14:formula1>
            <xm:f>LISTS!$K$3:$K$7</xm:f>
          </x14:formula1>
          <xm:sqref>T7:T28</xm:sqref>
        </x14:dataValidation>
        <x14:dataValidation type="list" allowBlank="1" showInputMessage="1" showErrorMessage="1" xr:uid="{37F42141-124C-425C-B875-26A66A942D6D}">
          <x14:formula1>
            <xm:f>LISTS!$AB$3:$AB$570</xm:f>
          </x14:formula1>
          <xm:sqref>N37:N98</xm:sqref>
        </x14:dataValidation>
        <x14:dataValidation type="list" allowBlank="1" showInputMessage="1" showErrorMessage="1" xr:uid="{42E29D4B-7108-4E62-8D78-7E0ABDB0A07D}">
          <x14:formula1>
            <xm:f>'1. REPORT'!$F$55:$F$76</xm:f>
          </x14:formula1>
          <xm:sqref>P37:P98 F37:F98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5C71-513D-47EF-A0E4-EA3212B73812}">
  <sheetPr codeName="Sheet7"/>
  <dimension ref="A1:AF570"/>
  <sheetViews>
    <sheetView workbookViewId="0">
      <selection activeCell="S10" sqref="S10"/>
    </sheetView>
  </sheetViews>
  <sheetFormatPr baseColWidth="10" defaultColWidth="8.83203125" defaultRowHeight="15" x14ac:dyDescent="0.2"/>
  <cols>
    <col min="1" max="1" width="16.5" bestFit="1" customWidth="1"/>
  </cols>
  <sheetData>
    <row r="1" spans="1:32" s="96" customFormat="1" ht="37.75" customHeight="1" x14ac:dyDescent="0.2">
      <c r="A1" s="96" t="s">
        <v>1091</v>
      </c>
      <c r="C1" s="96" t="s">
        <v>501</v>
      </c>
      <c r="D1" s="96" t="s">
        <v>503</v>
      </c>
      <c r="F1" s="278" t="s">
        <v>593</v>
      </c>
      <c r="G1" s="278"/>
      <c r="H1" s="278" t="s">
        <v>40</v>
      </c>
      <c r="I1" s="278"/>
      <c r="J1" s="278" t="s">
        <v>903</v>
      </c>
      <c r="K1" s="278"/>
      <c r="L1" s="278" t="s">
        <v>914</v>
      </c>
      <c r="M1" s="278"/>
      <c r="N1" s="278" t="s">
        <v>926</v>
      </c>
      <c r="O1" s="278"/>
      <c r="P1" s="278" t="s">
        <v>941</v>
      </c>
      <c r="Q1" s="278"/>
      <c r="R1" s="97"/>
      <c r="S1" s="97"/>
      <c r="T1" s="97"/>
      <c r="U1" s="97"/>
      <c r="Y1" s="277" t="s">
        <v>1092</v>
      </c>
      <c r="Z1" s="277"/>
      <c r="AA1" s="96" t="s">
        <v>1094</v>
      </c>
      <c r="AB1" s="277" t="s">
        <v>1098</v>
      </c>
      <c r="AC1" s="277"/>
      <c r="AD1" s="277"/>
      <c r="AE1" s="277" t="s">
        <v>2711</v>
      </c>
      <c r="AF1" s="277"/>
    </row>
    <row r="2" spans="1:32" x14ac:dyDescent="0.2">
      <c r="A2" t="s">
        <v>490</v>
      </c>
      <c r="B2" t="s">
        <v>491</v>
      </c>
      <c r="D2" t="s">
        <v>491</v>
      </c>
      <c r="E2" t="s">
        <v>504</v>
      </c>
      <c r="F2" t="s">
        <v>594</v>
      </c>
      <c r="G2" t="s">
        <v>491</v>
      </c>
      <c r="H2" t="s">
        <v>594</v>
      </c>
      <c r="I2" t="s">
        <v>491</v>
      </c>
      <c r="J2" t="s">
        <v>594</v>
      </c>
      <c r="K2" t="s">
        <v>491</v>
      </c>
      <c r="L2" t="s">
        <v>594</v>
      </c>
      <c r="M2" t="s">
        <v>491</v>
      </c>
      <c r="N2" t="s">
        <v>594</v>
      </c>
      <c r="O2" t="s">
        <v>491</v>
      </c>
      <c r="P2" t="s">
        <v>594</v>
      </c>
      <c r="Q2" t="s">
        <v>491</v>
      </c>
      <c r="R2" t="s">
        <v>953</v>
      </c>
      <c r="S2" t="s">
        <v>954</v>
      </c>
      <c r="T2" t="s">
        <v>955</v>
      </c>
      <c r="U2" t="s">
        <v>955</v>
      </c>
      <c r="W2" t="s">
        <v>956</v>
      </c>
      <c r="Y2" s="95" t="s">
        <v>957</v>
      </c>
      <c r="Z2" s="95" t="s">
        <v>958</v>
      </c>
      <c r="AA2" s="95" t="s">
        <v>1096</v>
      </c>
      <c r="AB2" s="95" t="s">
        <v>1099</v>
      </c>
      <c r="AC2" s="95" t="s">
        <v>1100</v>
      </c>
      <c r="AD2" s="95" t="s">
        <v>1101</v>
      </c>
      <c r="AE2" s="95" t="s">
        <v>497</v>
      </c>
      <c r="AF2" s="95" t="s">
        <v>1110</v>
      </c>
    </row>
    <row r="3" spans="1:32" x14ac:dyDescent="0.2">
      <c r="A3" t="s">
        <v>45</v>
      </c>
      <c r="B3" t="s">
        <v>46</v>
      </c>
      <c r="C3" t="s">
        <v>2715</v>
      </c>
      <c r="D3" t="s">
        <v>506</v>
      </c>
      <c r="E3" t="s">
        <v>505</v>
      </c>
      <c r="F3" t="s">
        <v>595</v>
      </c>
      <c r="G3" t="s">
        <v>596</v>
      </c>
      <c r="H3" t="s">
        <v>897</v>
      </c>
      <c r="I3" t="s">
        <v>898</v>
      </c>
      <c r="J3" t="s">
        <v>904</v>
      </c>
      <c r="K3" t="s">
        <v>905</v>
      </c>
      <c r="L3" t="s">
        <v>915</v>
      </c>
      <c r="M3" t="s">
        <v>916</v>
      </c>
      <c r="N3" t="s">
        <v>920</v>
      </c>
      <c r="O3" t="s">
        <v>927</v>
      </c>
      <c r="P3" t="s">
        <v>937</v>
      </c>
      <c r="Q3" t="s">
        <v>938</v>
      </c>
      <c r="S3" t="s">
        <v>959</v>
      </c>
      <c r="T3" t="s">
        <v>960</v>
      </c>
      <c r="U3" t="s">
        <v>961</v>
      </c>
      <c r="W3" t="s">
        <v>506</v>
      </c>
      <c r="Y3" s="20" t="s">
        <v>45</v>
      </c>
      <c r="Z3" s="20" t="s">
        <v>46</v>
      </c>
      <c r="AA3" t="s">
        <v>1097</v>
      </c>
      <c r="AB3" s="20">
        <v>25070080</v>
      </c>
      <c r="AC3" s="20">
        <v>0.23</v>
      </c>
      <c r="AD3" s="20">
        <v>0.08</v>
      </c>
      <c r="AE3" s="20" t="s">
        <v>63</v>
      </c>
      <c r="AF3" s="20">
        <v>0.35396</v>
      </c>
    </row>
    <row r="4" spans="1:32" x14ac:dyDescent="0.2">
      <c r="A4" t="s">
        <v>47</v>
      </c>
      <c r="B4" t="s">
        <v>48</v>
      </c>
      <c r="C4" t="s">
        <v>2725</v>
      </c>
      <c r="D4" t="s">
        <v>508</v>
      </c>
      <c r="E4" t="s">
        <v>507</v>
      </c>
      <c r="F4" t="s">
        <v>597</v>
      </c>
      <c r="G4" t="s">
        <v>598</v>
      </c>
      <c r="H4" t="s">
        <v>899</v>
      </c>
      <c r="I4" t="s">
        <v>900</v>
      </c>
      <c r="J4" t="s">
        <v>906</v>
      </c>
      <c r="K4" t="s">
        <v>907</v>
      </c>
      <c r="L4" t="s">
        <v>917</v>
      </c>
      <c r="M4" t="s">
        <v>918</v>
      </c>
      <c r="N4" t="s">
        <v>921</v>
      </c>
      <c r="O4" t="s">
        <v>928</v>
      </c>
      <c r="P4" t="s">
        <v>939</v>
      </c>
      <c r="Q4" t="s">
        <v>940</v>
      </c>
      <c r="R4" t="s">
        <v>950</v>
      </c>
      <c r="W4" t="s">
        <v>963</v>
      </c>
      <c r="Y4" s="20" t="s">
        <v>47</v>
      </c>
      <c r="Z4" s="20" t="s">
        <v>48</v>
      </c>
      <c r="AA4" t="s">
        <v>1095</v>
      </c>
      <c r="AB4" s="20">
        <v>25231000</v>
      </c>
      <c r="AC4" s="20">
        <v>0.83</v>
      </c>
      <c r="AD4" s="20">
        <v>0.04</v>
      </c>
      <c r="AE4" s="20" t="s">
        <v>67</v>
      </c>
      <c r="AF4" s="20">
        <v>0.55629999999999991</v>
      </c>
    </row>
    <row r="5" spans="1:32" ht="14.5" customHeight="1" x14ac:dyDescent="0.2">
      <c r="A5" t="s">
        <v>49</v>
      </c>
      <c r="B5" t="s">
        <v>50</v>
      </c>
      <c r="C5" t="s">
        <v>502</v>
      </c>
      <c r="D5" t="s">
        <v>510</v>
      </c>
      <c r="E5" t="s">
        <v>509</v>
      </c>
      <c r="F5" t="s">
        <v>599</v>
      </c>
      <c r="G5" t="s">
        <v>600</v>
      </c>
      <c r="H5" t="s">
        <v>901</v>
      </c>
      <c r="I5" t="s">
        <v>902</v>
      </c>
      <c r="J5" t="s">
        <v>908</v>
      </c>
      <c r="K5" t="s">
        <v>909</v>
      </c>
      <c r="N5" t="s">
        <v>922</v>
      </c>
      <c r="O5" t="s">
        <v>929</v>
      </c>
      <c r="R5" t="s">
        <v>962</v>
      </c>
      <c r="S5">
        <v>73.3</v>
      </c>
      <c r="T5">
        <v>42.3</v>
      </c>
      <c r="U5" s="21">
        <f>T5/1000</f>
        <v>4.2299999999999997E-2</v>
      </c>
      <c r="W5" t="s">
        <v>965</v>
      </c>
      <c r="Y5" s="20" t="s">
        <v>49</v>
      </c>
      <c r="Z5" s="20" t="s">
        <v>50</v>
      </c>
      <c r="AB5" s="20">
        <v>25232100</v>
      </c>
      <c r="AC5" s="20">
        <v>1.1599999999999999</v>
      </c>
      <c r="AD5" s="20">
        <v>0.1</v>
      </c>
      <c r="AE5" s="20" t="s">
        <v>983</v>
      </c>
      <c r="AF5" s="20">
        <v>0.11081000000000001</v>
      </c>
    </row>
    <row r="6" spans="1:32" ht="14.5" customHeight="1" x14ac:dyDescent="0.2">
      <c r="A6" t="s">
        <v>51</v>
      </c>
      <c r="B6" t="s">
        <v>52</v>
      </c>
      <c r="D6" t="s">
        <v>512</v>
      </c>
      <c r="E6" t="s">
        <v>511</v>
      </c>
      <c r="F6" t="s">
        <v>601</v>
      </c>
      <c r="G6" t="s">
        <v>602</v>
      </c>
      <c r="J6" t="s">
        <v>910</v>
      </c>
      <c r="K6" t="s">
        <v>911</v>
      </c>
      <c r="N6" t="s">
        <v>923</v>
      </c>
      <c r="O6" t="s">
        <v>930</v>
      </c>
      <c r="R6" t="s">
        <v>964</v>
      </c>
      <c r="S6">
        <v>77</v>
      </c>
      <c r="T6">
        <v>27.5</v>
      </c>
      <c r="U6" s="21">
        <f t="shared" ref="U6:U44" si="0">T6/1000</f>
        <v>2.75E-2</v>
      </c>
      <c r="W6" t="s">
        <v>967</v>
      </c>
      <c r="Y6" s="20" t="s">
        <v>51</v>
      </c>
      <c r="Z6" s="20" t="s">
        <v>52</v>
      </c>
      <c r="AB6" s="20">
        <v>25232900</v>
      </c>
      <c r="AC6" s="20">
        <v>0.81</v>
      </c>
      <c r="AD6" s="20">
        <v>0.06</v>
      </c>
      <c r="AE6" s="20" t="s">
        <v>77</v>
      </c>
      <c r="AF6" s="20">
        <v>0.69140999999999997</v>
      </c>
    </row>
    <row r="7" spans="1:32" ht="14.5" customHeight="1" x14ac:dyDescent="0.2">
      <c r="A7" t="s">
        <v>53</v>
      </c>
      <c r="B7" t="s">
        <v>54</v>
      </c>
      <c r="D7" t="s">
        <v>514</v>
      </c>
      <c r="E7" t="s">
        <v>513</v>
      </c>
      <c r="F7" t="s">
        <v>603</v>
      </c>
      <c r="G7" t="s">
        <v>604</v>
      </c>
      <c r="J7" t="s">
        <v>912</v>
      </c>
      <c r="K7" t="s">
        <v>913</v>
      </c>
      <c r="N7" t="s">
        <v>924</v>
      </c>
      <c r="O7" t="s">
        <v>931</v>
      </c>
      <c r="R7" t="s">
        <v>966</v>
      </c>
      <c r="S7">
        <v>64.2</v>
      </c>
      <c r="T7">
        <v>44.2</v>
      </c>
      <c r="U7" s="21">
        <f t="shared" si="0"/>
        <v>4.4200000000000003E-2</v>
      </c>
      <c r="W7" t="s">
        <v>969</v>
      </c>
      <c r="Y7" s="20" t="s">
        <v>53</v>
      </c>
      <c r="Z7" s="20" t="s">
        <v>54</v>
      </c>
      <c r="AB7" s="20">
        <v>25233000</v>
      </c>
      <c r="AC7" s="20">
        <v>1.75</v>
      </c>
      <c r="AD7" s="20">
        <v>0.15</v>
      </c>
      <c r="AE7" s="20" t="s">
        <v>1003</v>
      </c>
      <c r="AF7" s="20">
        <v>0.13811000000000001</v>
      </c>
    </row>
    <row r="8" spans="1:32" ht="14.5" customHeight="1" x14ac:dyDescent="0.2">
      <c r="A8" t="s">
        <v>55</v>
      </c>
      <c r="B8" t="s">
        <v>56</v>
      </c>
      <c r="D8" t="s">
        <v>516</v>
      </c>
      <c r="E8" t="s">
        <v>515</v>
      </c>
      <c r="F8" t="s">
        <v>605</v>
      </c>
      <c r="G8" t="s">
        <v>606</v>
      </c>
      <c r="N8" t="s">
        <v>925</v>
      </c>
      <c r="O8" t="s">
        <v>932</v>
      </c>
      <c r="R8" t="s">
        <v>968</v>
      </c>
      <c r="S8">
        <v>69.3</v>
      </c>
      <c r="T8">
        <v>44.3</v>
      </c>
      <c r="U8" s="21">
        <f t="shared" si="0"/>
        <v>4.4299999999999999E-2</v>
      </c>
      <c r="W8" t="s">
        <v>971</v>
      </c>
      <c r="Y8" s="20" t="s">
        <v>55</v>
      </c>
      <c r="Z8" s="20" t="s">
        <v>56</v>
      </c>
      <c r="AB8" s="20">
        <v>25239000</v>
      </c>
      <c r="AC8" s="20">
        <v>0.59</v>
      </c>
      <c r="AD8" s="20">
        <v>0.04</v>
      </c>
      <c r="AE8" s="20" t="s">
        <v>93</v>
      </c>
      <c r="AF8" s="20">
        <v>0.53169000000000011</v>
      </c>
    </row>
    <row r="9" spans="1:32" x14ac:dyDescent="0.2">
      <c r="A9" t="s">
        <v>57</v>
      </c>
      <c r="B9" t="s">
        <v>58</v>
      </c>
      <c r="D9" t="s">
        <v>518</v>
      </c>
      <c r="E9" t="s">
        <v>517</v>
      </c>
      <c r="F9" t="s">
        <v>607</v>
      </c>
      <c r="G9" t="s">
        <v>608</v>
      </c>
      <c r="R9" t="s">
        <v>970</v>
      </c>
      <c r="S9">
        <v>71.900000000000006</v>
      </c>
      <c r="T9">
        <v>43.8</v>
      </c>
      <c r="U9" s="21">
        <f t="shared" si="0"/>
        <v>4.3799999999999999E-2</v>
      </c>
      <c r="W9" t="s">
        <v>973</v>
      </c>
      <c r="Y9" s="20" t="s">
        <v>57</v>
      </c>
      <c r="Z9" s="20" t="s">
        <v>58</v>
      </c>
      <c r="AB9" s="20">
        <v>26011200</v>
      </c>
      <c r="AC9" s="20">
        <v>0.31</v>
      </c>
      <c r="AD9" s="20">
        <v>0.05</v>
      </c>
      <c r="AE9" s="20" t="s">
        <v>73</v>
      </c>
      <c r="AF9" s="20">
        <v>0.60128999999999999</v>
      </c>
    </row>
    <row r="10" spans="1:32" x14ac:dyDescent="0.2">
      <c r="A10" t="s">
        <v>59</v>
      </c>
      <c r="B10" t="s">
        <v>60</v>
      </c>
      <c r="D10" t="s">
        <v>520</v>
      </c>
      <c r="E10" t="s">
        <v>519</v>
      </c>
      <c r="F10" t="s">
        <v>609</v>
      </c>
      <c r="G10" t="s">
        <v>610</v>
      </c>
      <c r="R10" t="s">
        <v>972</v>
      </c>
      <c r="S10">
        <v>73.3</v>
      </c>
      <c r="T10">
        <v>38.1</v>
      </c>
      <c r="U10" s="21">
        <f t="shared" si="0"/>
        <v>3.8100000000000002E-2</v>
      </c>
      <c r="W10" t="s">
        <v>975</v>
      </c>
      <c r="Y10" s="20" t="s">
        <v>59</v>
      </c>
      <c r="Z10" s="20" t="s">
        <v>60</v>
      </c>
      <c r="AB10" s="20">
        <v>28041000</v>
      </c>
      <c r="AC10" s="20">
        <v>10.4</v>
      </c>
      <c r="AD10" s="20">
        <v>0</v>
      </c>
      <c r="AE10" s="20" t="s">
        <v>97</v>
      </c>
      <c r="AF10" s="20">
        <v>9.64E-2</v>
      </c>
    </row>
    <row r="11" spans="1:32" x14ac:dyDescent="0.2">
      <c r="A11" t="s">
        <v>61</v>
      </c>
      <c r="B11" t="s">
        <v>62</v>
      </c>
      <c r="D11" t="s">
        <v>522</v>
      </c>
      <c r="E11" t="s">
        <v>521</v>
      </c>
      <c r="F11" t="s">
        <v>611</v>
      </c>
      <c r="G11" t="s">
        <v>612</v>
      </c>
      <c r="R11" t="s">
        <v>974</v>
      </c>
      <c r="S11">
        <v>74.099999999999994</v>
      </c>
      <c r="T11">
        <v>43</v>
      </c>
      <c r="U11" s="21">
        <f t="shared" si="0"/>
        <v>4.2999999999999997E-2</v>
      </c>
      <c r="W11" t="s">
        <v>952</v>
      </c>
      <c r="Y11" s="20" t="s">
        <v>61</v>
      </c>
      <c r="Z11" s="20" t="s">
        <v>62</v>
      </c>
      <c r="AB11" s="20">
        <v>28080000</v>
      </c>
      <c r="AC11" s="20">
        <v>2.56</v>
      </c>
      <c r="AD11" s="20">
        <v>0.05</v>
      </c>
      <c r="AE11" s="20" t="s">
        <v>1007</v>
      </c>
      <c r="AF11" s="20">
        <v>0.33532999999999996</v>
      </c>
    </row>
    <row r="12" spans="1:32" x14ac:dyDescent="0.2">
      <c r="A12" t="s">
        <v>63</v>
      </c>
      <c r="B12" t="s">
        <v>64</v>
      </c>
      <c r="D12" t="s">
        <v>524</v>
      </c>
      <c r="E12" t="s">
        <v>523</v>
      </c>
      <c r="F12" t="s">
        <v>613</v>
      </c>
      <c r="G12" t="s">
        <v>614</v>
      </c>
      <c r="R12" t="s">
        <v>976</v>
      </c>
      <c r="S12">
        <v>77.400000000000006</v>
      </c>
      <c r="T12">
        <v>40.4</v>
      </c>
      <c r="U12" s="21">
        <f t="shared" si="0"/>
        <v>4.0399999999999998E-2</v>
      </c>
      <c r="W12" t="s">
        <v>978</v>
      </c>
      <c r="Y12" s="20" t="s">
        <v>63</v>
      </c>
      <c r="Z12" s="20" t="s">
        <v>64</v>
      </c>
      <c r="AB12" s="20">
        <v>28141000</v>
      </c>
      <c r="AC12" s="20">
        <v>2.68</v>
      </c>
      <c r="AD12" s="20">
        <v>0.14000000000000001</v>
      </c>
      <c r="AE12" s="20" t="s">
        <v>111</v>
      </c>
      <c r="AF12" s="20">
        <v>0.16515000000000002</v>
      </c>
    </row>
    <row r="13" spans="1:32" x14ac:dyDescent="0.2">
      <c r="A13" t="s">
        <v>65</v>
      </c>
      <c r="B13" t="s">
        <v>66</v>
      </c>
      <c r="D13" t="s">
        <v>526</v>
      </c>
      <c r="E13" t="s">
        <v>525</v>
      </c>
      <c r="F13" t="s">
        <v>615</v>
      </c>
      <c r="G13" t="s">
        <v>616</v>
      </c>
      <c r="R13" t="s">
        <v>977</v>
      </c>
      <c r="S13">
        <v>63.1</v>
      </c>
      <c r="T13">
        <v>47.3</v>
      </c>
      <c r="U13" s="21">
        <f t="shared" si="0"/>
        <v>4.7299999999999995E-2</v>
      </c>
      <c r="W13" t="s">
        <v>980</v>
      </c>
      <c r="Y13" s="20" t="s">
        <v>65</v>
      </c>
      <c r="Z13" s="20" t="s">
        <v>66</v>
      </c>
      <c r="AB13" s="20">
        <v>28142000</v>
      </c>
      <c r="AC13" s="20">
        <v>2.68</v>
      </c>
      <c r="AD13" s="20">
        <v>0.14000000000000001</v>
      </c>
      <c r="AE13" s="20" t="s">
        <v>125</v>
      </c>
      <c r="AF13" s="20">
        <v>0.29111000000000004</v>
      </c>
    </row>
    <row r="14" spans="1:32" x14ac:dyDescent="0.2">
      <c r="A14" t="s">
        <v>67</v>
      </c>
      <c r="B14" t="s">
        <v>68</v>
      </c>
      <c r="D14" t="s">
        <v>528</v>
      </c>
      <c r="E14" t="s">
        <v>527</v>
      </c>
      <c r="F14" t="s">
        <v>617</v>
      </c>
      <c r="G14" t="s">
        <v>618</v>
      </c>
      <c r="R14" t="s">
        <v>979</v>
      </c>
      <c r="S14">
        <v>61.6</v>
      </c>
      <c r="T14">
        <v>46.4</v>
      </c>
      <c r="U14" s="21">
        <f t="shared" si="0"/>
        <v>4.6399999999999997E-2</v>
      </c>
      <c r="W14" t="s">
        <v>982</v>
      </c>
      <c r="Y14" s="22" t="s">
        <v>983</v>
      </c>
      <c r="Z14" s="22" t="s">
        <v>984</v>
      </c>
      <c r="AB14" s="22">
        <v>28342100</v>
      </c>
      <c r="AC14" s="20">
        <v>1.82</v>
      </c>
      <c r="AD14" s="20">
        <v>0.06</v>
      </c>
      <c r="AE14" s="22" t="s">
        <v>129</v>
      </c>
      <c r="AF14" s="22">
        <v>0.58360999999999996</v>
      </c>
    </row>
    <row r="15" spans="1:32" x14ac:dyDescent="0.2">
      <c r="A15" t="s">
        <v>69</v>
      </c>
      <c r="B15" t="s">
        <v>70</v>
      </c>
      <c r="D15" t="s">
        <v>530</v>
      </c>
      <c r="E15" t="s">
        <v>529</v>
      </c>
      <c r="F15" t="s">
        <v>619</v>
      </c>
      <c r="G15" t="s">
        <v>620</v>
      </c>
      <c r="R15" t="s">
        <v>981</v>
      </c>
      <c r="S15">
        <v>73.3</v>
      </c>
      <c r="T15">
        <v>44.5</v>
      </c>
      <c r="U15" s="21">
        <f t="shared" si="0"/>
        <v>4.4499999999999998E-2</v>
      </c>
      <c r="W15" t="s">
        <v>986</v>
      </c>
      <c r="Y15" s="20" t="s">
        <v>67</v>
      </c>
      <c r="Z15" s="20" t="s">
        <v>68</v>
      </c>
      <c r="AB15" s="20">
        <v>31021010</v>
      </c>
      <c r="AC15" s="20">
        <v>1.78</v>
      </c>
      <c r="AD15" s="20">
        <v>0.12</v>
      </c>
      <c r="AE15" s="20" t="s">
        <v>131</v>
      </c>
      <c r="AF15" s="20">
        <v>0.25951000000000002</v>
      </c>
    </row>
    <row r="16" spans="1:32" x14ac:dyDescent="0.2">
      <c r="A16" t="s">
        <v>71</v>
      </c>
      <c r="B16" t="s">
        <v>72</v>
      </c>
      <c r="D16" t="s">
        <v>532</v>
      </c>
      <c r="E16" t="s">
        <v>531</v>
      </c>
      <c r="F16" t="s">
        <v>621</v>
      </c>
      <c r="G16" t="s">
        <v>622</v>
      </c>
      <c r="R16" t="s">
        <v>985</v>
      </c>
      <c r="S16">
        <v>80.7</v>
      </c>
      <c r="T16">
        <v>40.200000000000003</v>
      </c>
      <c r="U16" s="21">
        <f t="shared" si="0"/>
        <v>4.02E-2</v>
      </c>
      <c r="W16" t="s">
        <v>988</v>
      </c>
      <c r="Y16" s="20" t="s">
        <v>69</v>
      </c>
      <c r="Z16" s="20" t="s">
        <v>70</v>
      </c>
      <c r="AB16" s="20">
        <v>31021090</v>
      </c>
      <c r="AC16" s="20">
        <v>1.78</v>
      </c>
      <c r="AD16" s="20">
        <v>0.12</v>
      </c>
      <c r="AE16" s="20" t="s">
        <v>133</v>
      </c>
      <c r="AF16" s="20">
        <v>5.3380000000000004E-2</v>
      </c>
    </row>
    <row r="17" spans="1:32" x14ac:dyDescent="0.2">
      <c r="A17" t="s">
        <v>73</v>
      </c>
      <c r="B17" t="s">
        <v>74</v>
      </c>
      <c r="D17" t="s">
        <v>534</v>
      </c>
      <c r="E17" t="s">
        <v>533</v>
      </c>
      <c r="F17" t="s">
        <v>623</v>
      </c>
      <c r="G17" t="s">
        <v>624</v>
      </c>
      <c r="R17" t="s">
        <v>987</v>
      </c>
      <c r="S17">
        <v>73.3</v>
      </c>
      <c r="T17">
        <v>40.200000000000003</v>
      </c>
      <c r="U17" s="21">
        <f t="shared" si="0"/>
        <v>4.02E-2</v>
      </c>
      <c r="W17" t="s">
        <v>990</v>
      </c>
      <c r="Y17" s="22" t="s">
        <v>991</v>
      </c>
      <c r="Z17" s="22" t="s">
        <v>992</v>
      </c>
      <c r="AB17" s="22">
        <v>31022100</v>
      </c>
      <c r="AC17" s="20">
        <v>0.86</v>
      </c>
      <c r="AD17" s="20">
        <v>0.09</v>
      </c>
      <c r="AE17" s="22" t="s">
        <v>1051</v>
      </c>
      <c r="AF17" s="22">
        <v>0.20496</v>
      </c>
    </row>
    <row r="18" spans="1:32" x14ac:dyDescent="0.2">
      <c r="A18" t="s">
        <v>75</v>
      </c>
      <c r="B18" t="s">
        <v>76</v>
      </c>
      <c r="D18" t="s">
        <v>536</v>
      </c>
      <c r="E18" t="s">
        <v>535</v>
      </c>
      <c r="F18" t="s">
        <v>625</v>
      </c>
      <c r="G18" t="s">
        <v>626</v>
      </c>
      <c r="R18" t="s">
        <v>989</v>
      </c>
      <c r="S18">
        <v>97.5</v>
      </c>
      <c r="T18">
        <v>32.5</v>
      </c>
      <c r="U18" s="21">
        <f t="shared" si="0"/>
        <v>3.2500000000000001E-2</v>
      </c>
      <c r="W18" t="s">
        <v>994</v>
      </c>
      <c r="Y18" s="20" t="s">
        <v>71</v>
      </c>
      <c r="Z18" s="20" t="s">
        <v>72</v>
      </c>
      <c r="AB18" s="20">
        <v>31022900</v>
      </c>
      <c r="AC18" s="20">
        <v>1.54</v>
      </c>
      <c r="AD18" s="20">
        <v>0.1</v>
      </c>
      <c r="AE18" s="20" t="s">
        <v>1029</v>
      </c>
      <c r="AF18" s="20">
        <v>0.53432000000000002</v>
      </c>
    </row>
    <row r="19" spans="1:32" x14ac:dyDescent="0.2">
      <c r="A19" t="s">
        <v>77</v>
      </c>
      <c r="B19" t="s">
        <v>78</v>
      </c>
      <c r="D19" t="s">
        <v>538</v>
      </c>
      <c r="E19" t="s">
        <v>537</v>
      </c>
      <c r="F19" t="s">
        <v>627</v>
      </c>
      <c r="G19" t="s">
        <v>628</v>
      </c>
      <c r="R19" t="s">
        <v>993</v>
      </c>
      <c r="S19">
        <v>73.3</v>
      </c>
      <c r="T19">
        <v>43</v>
      </c>
      <c r="U19" s="21">
        <f t="shared" si="0"/>
        <v>4.2999999999999997E-2</v>
      </c>
      <c r="W19" t="s">
        <v>996</v>
      </c>
      <c r="Y19" s="20" t="s">
        <v>73</v>
      </c>
      <c r="Z19" s="20" t="s">
        <v>74</v>
      </c>
      <c r="AB19" s="20">
        <v>31023010</v>
      </c>
      <c r="AC19" s="20">
        <v>2.3199999999999998</v>
      </c>
      <c r="AD19" s="20">
        <v>7.0000000000000007E-2</v>
      </c>
      <c r="AE19" s="20" t="s">
        <v>1031</v>
      </c>
      <c r="AF19" s="20">
        <v>0.44972000000000001</v>
      </c>
    </row>
    <row r="20" spans="1:32" x14ac:dyDescent="0.2">
      <c r="A20" t="s">
        <v>79</v>
      </c>
      <c r="B20" t="s">
        <v>80</v>
      </c>
      <c r="D20" t="s">
        <v>532</v>
      </c>
      <c r="E20" t="s">
        <v>539</v>
      </c>
      <c r="F20" t="s">
        <v>629</v>
      </c>
      <c r="G20" t="s">
        <v>630</v>
      </c>
      <c r="R20" t="s">
        <v>995</v>
      </c>
      <c r="S20">
        <v>57.6</v>
      </c>
      <c r="T20">
        <v>49.5</v>
      </c>
      <c r="U20" s="21">
        <f t="shared" si="0"/>
        <v>4.9500000000000002E-2</v>
      </c>
      <c r="W20" t="s">
        <v>998</v>
      </c>
      <c r="Y20" s="20" t="s">
        <v>75</v>
      </c>
      <c r="Z20" s="20" t="s">
        <v>76</v>
      </c>
      <c r="AB20" s="20">
        <v>31023090</v>
      </c>
      <c r="AC20" s="20">
        <v>2.3199999999999998</v>
      </c>
      <c r="AD20" s="20">
        <v>7.0000000000000007E-2</v>
      </c>
      <c r="AE20" s="20" t="s">
        <v>1035</v>
      </c>
      <c r="AF20" s="20">
        <v>0.15165000000000001</v>
      </c>
    </row>
    <row r="21" spans="1:32" x14ac:dyDescent="0.2">
      <c r="A21" t="s">
        <v>81</v>
      </c>
      <c r="B21" t="s">
        <v>82</v>
      </c>
      <c r="D21" t="s">
        <v>541</v>
      </c>
      <c r="E21" t="s">
        <v>540</v>
      </c>
      <c r="F21" t="s">
        <v>631</v>
      </c>
      <c r="G21" t="s">
        <v>632</v>
      </c>
      <c r="R21" t="s">
        <v>997</v>
      </c>
      <c r="S21">
        <v>73.3</v>
      </c>
      <c r="T21">
        <v>40.200000000000003</v>
      </c>
      <c r="U21" s="21">
        <f t="shared" si="0"/>
        <v>4.02E-2</v>
      </c>
      <c r="W21" t="s">
        <v>1000</v>
      </c>
      <c r="Y21" s="20" t="s">
        <v>77</v>
      </c>
      <c r="Z21" s="20" t="s">
        <v>78</v>
      </c>
      <c r="AB21" s="20">
        <v>31024010</v>
      </c>
      <c r="AC21" s="20">
        <v>1.77</v>
      </c>
      <c r="AD21" s="20">
        <v>0.06</v>
      </c>
      <c r="AE21" s="20" t="s">
        <v>151</v>
      </c>
      <c r="AF21" s="20">
        <v>0.16691</v>
      </c>
    </row>
    <row r="22" spans="1:32" x14ac:dyDescent="0.2">
      <c r="A22" t="s">
        <v>83</v>
      </c>
      <c r="B22" t="s">
        <v>84</v>
      </c>
      <c r="D22" t="s">
        <v>543</v>
      </c>
      <c r="E22" t="s">
        <v>542</v>
      </c>
      <c r="F22" t="s">
        <v>633</v>
      </c>
      <c r="G22" t="s">
        <v>634</v>
      </c>
      <c r="R22" t="s">
        <v>999</v>
      </c>
      <c r="S22">
        <v>73.3</v>
      </c>
      <c r="T22">
        <v>40.200000000000003</v>
      </c>
      <c r="U22" s="21">
        <f t="shared" si="0"/>
        <v>4.02E-2</v>
      </c>
      <c r="W22" t="s">
        <v>1002</v>
      </c>
      <c r="Y22" s="22" t="s">
        <v>1003</v>
      </c>
      <c r="Z22" s="22" t="s">
        <v>1004</v>
      </c>
      <c r="AB22" s="22">
        <v>31024090</v>
      </c>
      <c r="AC22" s="20">
        <v>1.77</v>
      </c>
      <c r="AD22" s="20">
        <v>0.06</v>
      </c>
      <c r="AE22" s="22" t="s">
        <v>153</v>
      </c>
      <c r="AF22" s="22">
        <v>0.57403999999999999</v>
      </c>
    </row>
    <row r="23" spans="1:32" x14ac:dyDescent="0.2">
      <c r="A23" t="s">
        <v>85</v>
      </c>
      <c r="B23" t="s">
        <v>86</v>
      </c>
      <c r="D23" t="s">
        <v>545</v>
      </c>
      <c r="E23" t="s">
        <v>544</v>
      </c>
      <c r="F23" t="s">
        <v>635</v>
      </c>
      <c r="G23" t="s">
        <v>636</v>
      </c>
      <c r="R23" t="s">
        <v>1001</v>
      </c>
      <c r="S23">
        <v>73.3</v>
      </c>
      <c r="T23">
        <v>40.200000000000003</v>
      </c>
      <c r="U23" s="21">
        <f t="shared" si="0"/>
        <v>4.02E-2</v>
      </c>
      <c r="Y23" s="20" t="s">
        <v>79</v>
      </c>
      <c r="Z23" s="20" t="s">
        <v>80</v>
      </c>
      <c r="AB23" s="20">
        <v>31025000</v>
      </c>
      <c r="AC23" s="20">
        <v>3.99</v>
      </c>
      <c r="AD23" s="20">
        <v>7.0000000000000007E-2</v>
      </c>
      <c r="AE23" s="20" t="s">
        <v>407</v>
      </c>
      <c r="AF23" s="20">
        <v>0.22475999999999999</v>
      </c>
    </row>
    <row r="24" spans="1:32" x14ac:dyDescent="0.2">
      <c r="A24" t="s">
        <v>87</v>
      </c>
      <c r="B24" t="s">
        <v>88</v>
      </c>
      <c r="D24" t="s">
        <v>547</v>
      </c>
      <c r="E24" t="s">
        <v>546</v>
      </c>
      <c r="F24" t="s">
        <v>637</v>
      </c>
      <c r="G24" t="s">
        <v>638</v>
      </c>
      <c r="R24" t="s">
        <v>1005</v>
      </c>
      <c r="S24">
        <v>98.3</v>
      </c>
      <c r="T24">
        <v>26.7</v>
      </c>
      <c r="U24" s="21">
        <f t="shared" si="0"/>
        <v>2.6699999999999998E-2</v>
      </c>
      <c r="Y24" s="22" t="s">
        <v>1007</v>
      </c>
      <c r="Z24" s="22" t="s">
        <v>1008</v>
      </c>
      <c r="AB24" s="22">
        <v>31026000</v>
      </c>
      <c r="AC24" s="20">
        <v>1.87</v>
      </c>
      <c r="AD24" s="20">
        <v>0.08</v>
      </c>
      <c r="AE24" s="22" t="s">
        <v>1037</v>
      </c>
      <c r="AF24" s="22">
        <v>0.41667000000000004</v>
      </c>
    </row>
    <row r="25" spans="1:32" x14ac:dyDescent="0.2">
      <c r="A25" t="s">
        <v>89</v>
      </c>
      <c r="B25" t="s">
        <v>90</v>
      </c>
      <c r="D25" t="s">
        <v>532</v>
      </c>
      <c r="E25" t="s">
        <v>548</v>
      </c>
      <c r="F25" t="s">
        <v>639</v>
      </c>
      <c r="G25" t="s">
        <v>640</v>
      </c>
      <c r="R25" t="s">
        <v>1006</v>
      </c>
      <c r="S25">
        <v>94.6</v>
      </c>
      <c r="T25">
        <v>28.2</v>
      </c>
      <c r="U25" s="21">
        <f t="shared" si="0"/>
        <v>2.8199999999999999E-2</v>
      </c>
      <c r="Y25" s="20" t="s">
        <v>81</v>
      </c>
      <c r="Z25" s="20" t="s">
        <v>82</v>
      </c>
      <c r="AB25" s="20">
        <v>31028000</v>
      </c>
      <c r="AC25" s="20">
        <v>1.28</v>
      </c>
      <c r="AD25" s="20">
        <v>0.06</v>
      </c>
      <c r="AE25" s="20" t="s">
        <v>1041</v>
      </c>
      <c r="AF25" s="20">
        <v>7.9159999999999994E-2</v>
      </c>
    </row>
    <row r="26" spans="1:32" x14ac:dyDescent="0.2">
      <c r="A26" t="s">
        <v>91</v>
      </c>
      <c r="B26" t="s">
        <v>92</v>
      </c>
      <c r="D26" t="s">
        <v>550</v>
      </c>
      <c r="E26" t="s">
        <v>549</v>
      </c>
      <c r="F26" t="s">
        <v>641</v>
      </c>
      <c r="G26" t="s">
        <v>642</v>
      </c>
      <c r="R26" t="s">
        <v>1009</v>
      </c>
      <c r="S26">
        <v>94.6</v>
      </c>
      <c r="T26">
        <v>25.8</v>
      </c>
      <c r="U26" s="21">
        <f t="shared" si="0"/>
        <v>2.58E-2</v>
      </c>
      <c r="Y26" s="20" t="s">
        <v>83</v>
      </c>
      <c r="Z26" s="20" t="s">
        <v>84</v>
      </c>
      <c r="AB26" s="20">
        <v>31029000</v>
      </c>
      <c r="AC26" s="20">
        <v>1.65</v>
      </c>
      <c r="AD26" s="20">
        <v>0.1</v>
      </c>
      <c r="AE26" s="20" t="s">
        <v>1043</v>
      </c>
      <c r="AF26" s="20">
        <v>5.602E-2</v>
      </c>
    </row>
    <row r="27" spans="1:32" x14ac:dyDescent="0.2">
      <c r="A27" t="s">
        <v>93</v>
      </c>
      <c r="B27" t="s">
        <v>94</v>
      </c>
      <c r="D27" t="s">
        <v>550</v>
      </c>
      <c r="E27" t="s">
        <v>551</v>
      </c>
      <c r="F27" t="s">
        <v>643</v>
      </c>
      <c r="G27" t="s">
        <v>644</v>
      </c>
      <c r="R27" t="s">
        <v>1010</v>
      </c>
      <c r="S27">
        <v>96.1</v>
      </c>
      <c r="T27">
        <v>18.899999999999999</v>
      </c>
      <c r="U27" s="21">
        <f t="shared" si="0"/>
        <v>1.89E-2</v>
      </c>
      <c r="Y27" s="20" t="s">
        <v>85</v>
      </c>
      <c r="Z27" s="20" t="s">
        <v>86</v>
      </c>
      <c r="AB27" s="20">
        <v>31051000</v>
      </c>
      <c r="AC27" s="20">
        <v>0.94</v>
      </c>
      <c r="AD27" s="20">
        <v>0.08</v>
      </c>
      <c r="AE27" s="20" t="s">
        <v>175</v>
      </c>
      <c r="AF27" s="20">
        <v>0.16759000000000002</v>
      </c>
    </row>
    <row r="28" spans="1:32" x14ac:dyDescent="0.2">
      <c r="A28" t="s">
        <v>95</v>
      </c>
      <c r="B28" t="s">
        <v>96</v>
      </c>
      <c r="D28" t="s">
        <v>553</v>
      </c>
      <c r="E28" t="s">
        <v>552</v>
      </c>
      <c r="F28" t="s">
        <v>645</v>
      </c>
      <c r="G28" t="s">
        <v>646</v>
      </c>
      <c r="R28" t="s">
        <v>1011</v>
      </c>
      <c r="S28">
        <v>101</v>
      </c>
      <c r="T28">
        <v>11.9</v>
      </c>
      <c r="U28" s="21">
        <f t="shared" si="0"/>
        <v>1.1900000000000001E-2</v>
      </c>
      <c r="Y28" s="20" t="s">
        <v>87</v>
      </c>
      <c r="Z28" s="20" t="s">
        <v>88</v>
      </c>
      <c r="AB28" s="20">
        <v>31052010</v>
      </c>
      <c r="AC28" s="20">
        <v>1.23</v>
      </c>
      <c r="AD28" s="20">
        <v>0.11</v>
      </c>
      <c r="AE28" s="20" t="s">
        <v>1033</v>
      </c>
      <c r="AF28" s="20">
        <v>0.38141000000000003</v>
      </c>
    </row>
    <row r="29" spans="1:32" x14ac:dyDescent="0.2">
      <c r="A29" t="s">
        <v>97</v>
      </c>
      <c r="B29" t="s">
        <v>98</v>
      </c>
      <c r="D29" t="s">
        <v>555</v>
      </c>
      <c r="E29" t="s">
        <v>554</v>
      </c>
      <c r="F29" t="s">
        <v>647</v>
      </c>
      <c r="G29" t="s">
        <v>648</v>
      </c>
      <c r="R29" t="s">
        <v>1012</v>
      </c>
      <c r="S29">
        <v>107</v>
      </c>
      <c r="T29">
        <v>8.9</v>
      </c>
      <c r="U29" s="21">
        <f t="shared" si="0"/>
        <v>8.8999999999999999E-3</v>
      </c>
      <c r="Y29" s="20" t="s">
        <v>89</v>
      </c>
      <c r="Z29" s="20" t="s">
        <v>90</v>
      </c>
      <c r="AB29" s="20">
        <v>31052090</v>
      </c>
      <c r="AC29" s="20">
        <v>1.23</v>
      </c>
      <c r="AD29" s="20">
        <v>0.11</v>
      </c>
      <c r="AE29" s="20" t="s">
        <v>1049</v>
      </c>
      <c r="AF29" s="20">
        <v>0.33656999999999998</v>
      </c>
    </row>
    <row r="30" spans="1:32" x14ac:dyDescent="0.2">
      <c r="A30" t="s">
        <v>99</v>
      </c>
      <c r="B30" t="s">
        <v>100</v>
      </c>
      <c r="D30" t="s">
        <v>557</v>
      </c>
      <c r="E30" t="s">
        <v>556</v>
      </c>
      <c r="F30" t="s">
        <v>649</v>
      </c>
      <c r="G30" t="s">
        <v>650</v>
      </c>
      <c r="R30" t="s">
        <v>1013</v>
      </c>
      <c r="S30">
        <v>97.5</v>
      </c>
      <c r="T30">
        <v>20.7</v>
      </c>
      <c r="U30" s="21">
        <f t="shared" si="0"/>
        <v>2.07E-2</v>
      </c>
      <c r="Y30" s="20" t="s">
        <v>91</v>
      </c>
      <c r="Z30" s="20" t="s">
        <v>92</v>
      </c>
      <c r="AB30" s="20">
        <v>31053000</v>
      </c>
      <c r="AC30" s="20">
        <v>0.69</v>
      </c>
      <c r="AD30" s="20">
        <v>0.06</v>
      </c>
      <c r="AE30" s="20" t="s">
        <v>1053</v>
      </c>
      <c r="AF30" s="20">
        <v>0.20419000000000001</v>
      </c>
    </row>
    <row r="31" spans="1:32" x14ac:dyDescent="0.2">
      <c r="A31" t="s">
        <v>101</v>
      </c>
      <c r="B31" t="s">
        <v>102</v>
      </c>
      <c r="D31" t="s">
        <v>559</v>
      </c>
      <c r="E31" t="s">
        <v>558</v>
      </c>
      <c r="F31" t="s">
        <v>651</v>
      </c>
      <c r="G31" t="s">
        <v>652</v>
      </c>
      <c r="R31" t="s">
        <v>1014</v>
      </c>
      <c r="S31">
        <v>107</v>
      </c>
      <c r="T31">
        <v>28.2</v>
      </c>
      <c r="U31" s="21">
        <f t="shared" si="0"/>
        <v>2.8199999999999999E-2</v>
      </c>
      <c r="Y31" s="20" t="s">
        <v>93</v>
      </c>
      <c r="Z31" s="20" t="s">
        <v>94</v>
      </c>
      <c r="AB31" s="20">
        <v>31054000</v>
      </c>
      <c r="AC31" s="20">
        <v>0.44</v>
      </c>
      <c r="AD31" s="20">
        <v>0.05</v>
      </c>
      <c r="AE31" s="20" t="s">
        <v>215</v>
      </c>
      <c r="AF31" s="20">
        <v>0.71301000000000003</v>
      </c>
    </row>
    <row r="32" spans="1:32" x14ac:dyDescent="0.2">
      <c r="A32" t="s">
        <v>103</v>
      </c>
      <c r="B32" t="s">
        <v>104</v>
      </c>
      <c r="D32" t="s">
        <v>561</v>
      </c>
      <c r="E32" t="s">
        <v>560</v>
      </c>
      <c r="F32" t="s">
        <v>653</v>
      </c>
      <c r="G32" t="s">
        <v>654</v>
      </c>
      <c r="R32" t="s">
        <v>1015</v>
      </c>
      <c r="S32">
        <v>107</v>
      </c>
      <c r="T32">
        <v>28.2</v>
      </c>
      <c r="U32" s="21">
        <f t="shared" si="0"/>
        <v>2.8199999999999999E-2</v>
      </c>
      <c r="Y32" s="20" t="s">
        <v>95</v>
      </c>
      <c r="Z32" s="20" t="s">
        <v>96</v>
      </c>
      <c r="AB32" s="20">
        <v>31055100</v>
      </c>
      <c r="AC32" s="20">
        <v>1.29</v>
      </c>
      <c r="AD32" s="20">
        <v>0.11</v>
      </c>
      <c r="AE32" s="20" t="s">
        <v>209</v>
      </c>
      <c r="AF32" s="20">
        <v>0.68242999999999998</v>
      </c>
    </row>
    <row r="33" spans="1:32" x14ac:dyDescent="0.2">
      <c r="A33" t="s">
        <v>105</v>
      </c>
      <c r="B33" t="s">
        <v>106</v>
      </c>
      <c r="D33" t="s">
        <v>563</v>
      </c>
      <c r="E33" t="s">
        <v>562</v>
      </c>
      <c r="F33" t="s">
        <v>655</v>
      </c>
      <c r="G33" t="s">
        <v>656</v>
      </c>
      <c r="R33" t="s">
        <v>1016</v>
      </c>
      <c r="S33">
        <v>80.7</v>
      </c>
      <c r="T33">
        <v>28</v>
      </c>
      <c r="U33" s="21">
        <f t="shared" si="0"/>
        <v>2.8000000000000001E-2</v>
      </c>
      <c r="Y33" s="20" t="s">
        <v>97</v>
      </c>
      <c r="Z33" s="20" t="s">
        <v>98</v>
      </c>
      <c r="AB33" s="20">
        <v>31055900</v>
      </c>
      <c r="AC33" s="20">
        <v>1.29</v>
      </c>
      <c r="AD33" s="20">
        <v>0.11</v>
      </c>
      <c r="AE33" s="20" t="s">
        <v>221</v>
      </c>
      <c r="AF33" s="20">
        <v>0.64173000000000002</v>
      </c>
    </row>
    <row r="34" spans="1:32" x14ac:dyDescent="0.2">
      <c r="A34" t="s">
        <v>107</v>
      </c>
      <c r="B34" t="s">
        <v>108</v>
      </c>
      <c r="D34" t="s">
        <v>565</v>
      </c>
      <c r="E34" t="s">
        <v>564</v>
      </c>
      <c r="F34" t="s">
        <v>657</v>
      </c>
      <c r="G34" t="s">
        <v>658</v>
      </c>
      <c r="R34" t="s">
        <v>1017</v>
      </c>
      <c r="S34">
        <v>44.4</v>
      </c>
      <c r="T34">
        <v>38.700000000000003</v>
      </c>
      <c r="U34" s="21">
        <f t="shared" si="0"/>
        <v>3.8700000000000005E-2</v>
      </c>
      <c r="Y34" s="20" t="s">
        <v>99</v>
      </c>
      <c r="Z34" s="20" t="s">
        <v>100</v>
      </c>
      <c r="AB34" s="20">
        <v>31059020</v>
      </c>
      <c r="AC34" s="20">
        <v>0.94</v>
      </c>
      <c r="AD34" s="20">
        <v>0.08</v>
      </c>
      <c r="AE34" s="20" t="s">
        <v>1055</v>
      </c>
      <c r="AF34" s="20">
        <v>0.28298000000000001</v>
      </c>
    </row>
    <row r="35" spans="1:32" x14ac:dyDescent="0.2">
      <c r="A35" t="s">
        <v>109</v>
      </c>
      <c r="B35" t="s">
        <v>110</v>
      </c>
      <c r="D35" t="s">
        <v>567</v>
      </c>
      <c r="E35" t="s">
        <v>566</v>
      </c>
      <c r="F35" t="s">
        <v>659</v>
      </c>
      <c r="G35" t="s">
        <v>660</v>
      </c>
      <c r="R35" t="s">
        <v>1018</v>
      </c>
      <c r="S35">
        <v>44.4</v>
      </c>
      <c r="T35">
        <v>38.700000000000003</v>
      </c>
      <c r="U35" s="21">
        <f t="shared" si="0"/>
        <v>3.8700000000000005E-2</v>
      </c>
      <c r="Y35" s="20" t="s">
        <v>101</v>
      </c>
      <c r="Z35" s="20" t="s">
        <v>102</v>
      </c>
      <c r="AB35" s="20">
        <v>31059080</v>
      </c>
      <c r="AC35" s="20">
        <v>0.94</v>
      </c>
      <c r="AD35" s="20">
        <v>0.08</v>
      </c>
      <c r="AE35" s="20" t="s">
        <v>1057</v>
      </c>
      <c r="AF35" s="20">
        <v>0.33072000000000001</v>
      </c>
    </row>
    <row r="36" spans="1:32" x14ac:dyDescent="0.2">
      <c r="A36" t="s">
        <v>111</v>
      </c>
      <c r="B36" t="s">
        <v>112</v>
      </c>
      <c r="D36" t="s">
        <v>569</v>
      </c>
      <c r="E36" t="s">
        <v>568</v>
      </c>
      <c r="F36" t="s">
        <v>661</v>
      </c>
      <c r="G36" t="s">
        <v>662</v>
      </c>
      <c r="R36" t="s">
        <v>1019</v>
      </c>
      <c r="S36">
        <v>260</v>
      </c>
      <c r="T36">
        <v>2.4700000000000002</v>
      </c>
      <c r="U36" s="21">
        <f t="shared" si="0"/>
        <v>2.4700000000000004E-3</v>
      </c>
      <c r="Y36" s="20" t="s">
        <v>103</v>
      </c>
      <c r="Z36" s="20" t="s">
        <v>104</v>
      </c>
      <c r="AB36" s="20">
        <v>72011011</v>
      </c>
      <c r="AC36" s="20">
        <v>1.9</v>
      </c>
      <c r="AD36" s="20">
        <v>0.17</v>
      </c>
      <c r="AE36" s="20" t="s">
        <v>229</v>
      </c>
      <c r="AF36" s="20">
        <v>0.49358999999999997</v>
      </c>
    </row>
    <row r="37" spans="1:32" x14ac:dyDescent="0.2">
      <c r="A37" t="s">
        <v>113</v>
      </c>
      <c r="B37" t="s">
        <v>114</v>
      </c>
      <c r="D37" t="s">
        <v>571</v>
      </c>
      <c r="E37" t="s">
        <v>570</v>
      </c>
      <c r="F37" t="s">
        <v>663</v>
      </c>
      <c r="G37" t="s">
        <v>664</v>
      </c>
      <c r="R37" t="s">
        <v>1020</v>
      </c>
      <c r="S37">
        <v>182</v>
      </c>
      <c r="T37">
        <v>7.06</v>
      </c>
      <c r="U37" s="21">
        <f t="shared" si="0"/>
        <v>7.0599999999999994E-3</v>
      </c>
      <c r="Y37" s="20" t="s">
        <v>105</v>
      </c>
      <c r="Z37" s="20" t="s">
        <v>106</v>
      </c>
      <c r="AB37" s="20">
        <v>72011019</v>
      </c>
      <c r="AC37" s="20">
        <v>1.9</v>
      </c>
      <c r="AD37" s="20">
        <v>0.17</v>
      </c>
      <c r="AE37" s="20" t="s">
        <v>251</v>
      </c>
      <c r="AF37" s="20">
        <v>0.82189999999999996</v>
      </c>
    </row>
    <row r="38" spans="1:32" x14ac:dyDescent="0.2">
      <c r="A38" t="s">
        <v>115</v>
      </c>
      <c r="B38" t="s">
        <v>116</v>
      </c>
      <c r="D38" t="s">
        <v>573</v>
      </c>
      <c r="E38" t="s">
        <v>572</v>
      </c>
      <c r="F38" t="s">
        <v>665</v>
      </c>
      <c r="G38" t="s">
        <v>666</v>
      </c>
      <c r="R38" t="s">
        <v>1021</v>
      </c>
      <c r="S38">
        <v>56.1</v>
      </c>
      <c r="T38">
        <v>48</v>
      </c>
      <c r="U38" s="21">
        <f t="shared" si="0"/>
        <v>4.8000000000000001E-2</v>
      </c>
      <c r="Y38" s="20" t="s">
        <v>107</v>
      </c>
      <c r="Z38" s="20" t="s">
        <v>108</v>
      </c>
      <c r="AB38" s="20">
        <v>72011030</v>
      </c>
      <c r="AC38" s="20">
        <v>1.9</v>
      </c>
      <c r="AD38" s="20">
        <v>0.17</v>
      </c>
      <c r="AE38" s="20" t="s">
        <v>231</v>
      </c>
      <c r="AF38" s="20">
        <v>7.1199999999999999E-2</v>
      </c>
    </row>
    <row r="39" spans="1:32" x14ac:dyDescent="0.2">
      <c r="A39" t="s">
        <v>117</v>
      </c>
      <c r="B39" t="s">
        <v>118</v>
      </c>
      <c r="D39" t="s">
        <v>575</v>
      </c>
      <c r="E39" t="s">
        <v>574</v>
      </c>
      <c r="F39" t="s">
        <v>667</v>
      </c>
      <c r="G39" t="s">
        <v>668</v>
      </c>
      <c r="R39" t="s">
        <v>1022</v>
      </c>
      <c r="S39">
        <v>143</v>
      </c>
      <c r="T39" t="s">
        <v>1023</v>
      </c>
      <c r="U39" s="21" t="e">
        <f t="shared" si="0"/>
        <v>#VALUE!</v>
      </c>
      <c r="Y39" s="20" t="s">
        <v>109</v>
      </c>
      <c r="Z39" s="20" t="s">
        <v>110</v>
      </c>
      <c r="AB39" s="20">
        <v>72011090</v>
      </c>
      <c r="AC39" s="20">
        <v>1.9</v>
      </c>
      <c r="AD39" s="20">
        <v>0.17</v>
      </c>
      <c r="AE39" s="20" t="s">
        <v>478</v>
      </c>
      <c r="AF39" s="20">
        <v>0.89464999999999995</v>
      </c>
    </row>
    <row r="40" spans="1:32" x14ac:dyDescent="0.2">
      <c r="A40" t="s">
        <v>119</v>
      </c>
      <c r="B40" t="s">
        <v>120</v>
      </c>
      <c r="D40" t="s">
        <v>577</v>
      </c>
      <c r="E40" t="s">
        <v>576</v>
      </c>
      <c r="F40" t="s">
        <v>669</v>
      </c>
      <c r="G40" t="s">
        <v>670</v>
      </c>
      <c r="R40" t="s">
        <v>1024</v>
      </c>
      <c r="S40">
        <v>73.3</v>
      </c>
      <c r="T40">
        <v>40.200000000000003</v>
      </c>
      <c r="U40" s="21">
        <f t="shared" si="0"/>
        <v>4.02E-2</v>
      </c>
      <c r="Y40" s="20" t="s">
        <v>111</v>
      </c>
      <c r="Z40" s="20" t="s">
        <v>112</v>
      </c>
      <c r="AB40" s="20">
        <v>72012000</v>
      </c>
      <c r="AC40" s="20">
        <v>1.9</v>
      </c>
      <c r="AD40" s="20">
        <v>0.17</v>
      </c>
      <c r="AE40" s="20" t="s">
        <v>247</v>
      </c>
      <c r="AF40" s="20">
        <v>0.64915999999999996</v>
      </c>
    </row>
    <row r="41" spans="1:32" x14ac:dyDescent="0.2">
      <c r="A41" t="s">
        <v>121</v>
      </c>
      <c r="B41" t="s">
        <v>122</v>
      </c>
      <c r="D41" t="s">
        <v>579</v>
      </c>
      <c r="E41" t="s">
        <v>578</v>
      </c>
      <c r="F41" t="s">
        <v>671</v>
      </c>
      <c r="G41" t="s">
        <v>672</v>
      </c>
      <c r="R41" t="s">
        <v>1025</v>
      </c>
      <c r="S41">
        <v>106</v>
      </c>
      <c r="T41">
        <v>9.76</v>
      </c>
      <c r="U41" s="21">
        <f t="shared" si="0"/>
        <v>9.7599999999999996E-3</v>
      </c>
      <c r="Y41" s="20" t="s">
        <v>113</v>
      </c>
      <c r="Z41" s="20" t="s">
        <v>114</v>
      </c>
      <c r="AB41" s="20">
        <v>72015010</v>
      </c>
      <c r="AC41" s="20">
        <v>1.9</v>
      </c>
      <c r="AD41" s="20">
        <v>0.17</v>
      </c>
      <c r="AE41" s="20" t="s">
        <v>1063</v>
      </c>
      <c r="AF41" s="20">
        <v>0.12398999999999999</v>
      </c>
    </row>
    <row r="42" spans="1:32" x14ac:dyDescent="0.2">
      <c r="A42" t="s">
        <v>123</v>
      </c>
      <c r="B42" t="s">
        <v>124</v>
      </c>
      <c r="D42" t="s">
        <v>581</v>
      </c>
      <c r="E42" t="s">
        <v>580</v>
      </c>
      <c r="F42" t="s">
        <v>673</v>
      </c>
      <c r="G42" t="s">
        <v>674</v>
      </c>
      <c r="R42" t="s">
        <v>1026</v>
      </c>
      <c r="S42">
        <v>85</v>
      </c>
      <c r="T42" t="s">
        <v>1023</v>
      </c>
      <c r="U42" s="21" t="e">
        <f t="shared" si="0"/>
        <v>#VALUE!</v>
      </c>
      <c r="Y42" s="20" t="s">
        <v>115</v>
      </c>
      <c r="Z42" s="20" t="s">
        <v>116</v>
      </c>
      <c r="AB42" s="20">
        <v>72015090</v>
      </c>
      <c r="AC42" s="20">
        <v>1.9</v>
      </c>
      <c r="AD42" s="20">
        <v>0.17</v>
      </c>
      <c r="AE42" s="20" t="s">
        <v>1059</v>
      </c>
      <c r="AF42" s="20">
        <v>0.16006999999999999</v>
      </c>
    </row>
    <row r="43" spans="1:32" x14ac:dyDescent="0.2">
      <c r="A43" t="s">
        <v>125</v>
      </c>
      <c r="B43" t="s">
        <v>126</v>
      </c>
      <c r="D43" t="s">
        <v>583</v>
      </c>
      <c r="E43" t="s">
        <v>582</v>
      </c>
      <c r="F43" t="s">
        <v>675</v>
      </c>
      <c r="G43" t="s">
        <v>676</v>
      </c>
      <c r="R43" t="s">
        <v>1027</v>
      </c>
      <c r="S43">
        <v>155.19999999999999</v>
      </c>
      <c r="T43">
        <v>10.1</v>
      </c>
      <c r="U43" s="21">
        <f t="shared" si="0"/>
        <v>1.01E-2</v>
      </c>
      <c r="Y43" s="20" t="s">
        <v>117</v>
      </c>
      <c r="Z43" s="20" t="s">
        <v>118</v>
      </c>
      <c r="AB43" s="20">
        <v>72021120</v>
      </c>
      <c r="AC43" s="20">
        <v>1.44</v>
      </c>
      <c r="AD43" s="20">
        <v>2.08</v>
      </c>
      <c r="AE43" s="20" t="s">
        <v>1061</v>
      </c>
      <c r="AF43" s="20">
        <v>0.10526000000000001</v>
      </c>
    </row>
    <row r="44" spans="1:32" x14ac:dyDescent="0.2">
      <c r="A44" t="s">
        <v>127</v>
      </c>
      <c r="B44" t="s">
        <v>128</v>
      </c>
      <c r="D44" t="s">
        <v>585</v>
      </c>
      <c r="E44" t="s">
        <v>584</v>
      </c>
      <c r="F44" t="s">
        <v>677</v>
      </c>
      <c r="G44" t="s">
        <v>678</v>
      </c>
      <c r="R44" t="s">
        <v>1028</v>
      </c>
      <c r="S44">
        <v>54.9</v>
      </c>
      <c r="T44">
        <v>50</v>
      </c>
      <c r="U44" s="21">
        <f t="shared" si="0"/>
        <v>0.05</v>
      </c>
      <c r="Y44" s="20" t="s">
        <v>119</v>
      </c>
      <c r="Z44" s="20" t="s">
        <v>120</v>
      </c>
      <c r="AB44" s="20">
        <v>72021180</v>
      </c>
      <c r="AC44" s="20">
        <v>1.44</v>
      </c>
      <c r="AD44" s="20">
        <v>2.08</v>
      </c>
      <c r="AE44" s="20" t="s">
        <v>301</v>
      </c>
      <c r="AF44" s="20">
        <v>0.60787999999999998</v>
      </c>
    </row>
    <row r="45" spans="1:32" x14ac:dyDescent="0.2">
      <c r="A45" t="s">
        <v>129</v>
      </c>
      <c r="B45" t="s">
        <v>130</v>
      </c>
      <c r="D45" t="s">
        <v>587</v>
      </c>
      <c r="E45" t="s">
        <v>586</v>
      </c>
      <c r="F45" t="s">
        <v>679</v>
      </c>
      <c r="G45" t="s">
        <v>680</v>
      </c>
      <c r="Y45" s="20" t="s">
        <v>121</v>
      </c>
      <c r="Z45" s="20" t="s">
        <v>122</v>
      </c>
      <c r="AB45" s="20">
        <v>72021900</v>
      </c>
      <c r="AC45" s="20">
        <v>1.44</v>
      </c>
      <c r="AD45" s="20">
        <v>2.08</v>
      </c>
      <c r="AE45" s="20" t="s">
        <v>1071</v>
      </c>
      <c r="AF45" s="20">
        <v>0.45913999999999999</v>
      </c>
    </row>
    <row r="46" spans="1:32" x14ac:dyDescent="0.2">
      <c r="A46" t="s">
        <v>131</v>
      </c>
      <c r="B46" t="s">
        <v>132</v>
      </c>
      <c r="D46" t="s">
        <v>589</v>
      </c>
      <c r="E46" t="s">
        <v>588</v>
      </c>
      <c r="F46" t="s">
        <v>681</v>
      </c>
      <c r="G46" t="s">
        <v>682</v>
      </c>
      <c r="Y46" s="20" t="s">
        <v>123</v>
      </c>
      <c r="Z46" s="20" t="s">
        <v>124</v>
      </c>
      <c r="AB46" s="20">
        <v>72024110</v>
      </c>
      <c r="AC46" s="20">
        <v>2.0699999999999998</v>
      </c>
      <c r="AD46" s="20">
        <v>3.38</v>
      </c>
      <c r="AE46" s="20" t="s">
        <v>299</v>
      </c>
      <c r="AF46" s="20">
        <v>0.49234</v>
      </c>
    </row>
    <row r="47" spans="1:32" x14ac:dyDescent="0.2">
      <c r="A47" t="s">
        <v>133</v>
      </c>
      <c r="B47" t="s">
        <v>134</v>
      </c>
      <c r="D47" t="s">
        <v>591</v>
      </c>
      <c r="E47" t="s">
        <v>590</v>
      </c>
      <c r="F47" t="s">
        <v>683</v>
      </c>
      <c r="G47" t="s">
        <v>684</v>
      </c>
      <c r="Y47" s="20" t="s">
        <v>125</v>
      </c>
      <c r="Z47" s="20" t="s">
        <v>126</v>
      </c>
      <c r="AB47" s="20">
        <v>72024190</v>
      </c>
      <c r="AC47" s="20">
        <v>2.0699999999999998</v>
      </c>
      <c r="AD47" s="20">
        <v>3.38</v>
      </c>
      <c r="AE47" s="20" t="s">
        <v>269</v>
      </c>
      <c r="AF47" s="20">
        <v>0.64346000000000003</v>
      </c>
    </row>
    <row r="48" spans="1:32" x14ac:dyDescent="0.2">
      <c r="A48" t="s">
        <v>135</v>
      </c>
      <c r="B48" t="s">
        <v>136</v>
      </c>
      <c r="F48" t="s">
        <v>685</v>
      </c>
      <c r="G48" t="s">
        <v>686</v>
      </c>
      <c r="Y48" s="20" t="s">
        <v>127</v>
      </c>
      <c r="Z48" s="20" t="s">
        <v>128</v>
      </c>
      <c r="AB48" s="20">
        <v>72024910</v>
      </c>
      <c r="AC48" s="20">
        <v>2.0699999999999998</v>
      </c>
      <c r="AD48" s="20">
        <v>3.38</v>
      </c>
      <c r="AE48" s="20" t="s">
        <v>283</v>
      </c>
      <c r="AF48" s="20">
        <v>0.77530999999999994</v>
      </c>
    </row>
    <row r="49" spans="1:32" x14ac:dyDescent="0.2">
      <c r="A49" t="s">
        <v>137</v>
      </c>
      <c r="B49" t="s">
        <v>138</v>
      </c>
      <c r="F49" t="s">
        <v>687</v>
      </c>
      <c r="G49" t="s">
        <v>688</v>
      </c>
      <c r="Y49" s="20" t="s">
        <v>129</v>
      </c>
      <c r="Z49" s="20" t="s">
        <v>130</v>
      </c>
      <c r="AB49" s="20">
        <v>72024950</v>
      </c>
      <c r="AC49" s="20">
        <v>2.0699999999999998</v>
      </c>
      <c r="AD49" s="20">
        <v>3.38</v>
      </c>
      <c r="AE49" s="20" t="s">
        <v>271</v>
      </c>
      <c r="AF49" s="20">
        <v>0.41808999999999996</v>
      </c>
    </row>
    <row r="50" spans="1:32" x14ac:dyDescent="0.2">
      <c r="A50" t="s">
        <v>139</v>
      </c>
      <c r="B50" t="s">
        <v>140</v>
      </c>
      <c r="F50" t="s">
        <v>689</v>
      </c>
      <c r="G50" t="s">
        <v>690</v>
      </c>
      <c r="Y50" s="20" t="s">
        <v>131</v>
      </c>
      <c r="Z50" s="20" t="s">
        <v>132</v>
      </c>
      <c r="AB50" s="20">
        <v>72024990</v>
      </c>
      <c r="AC50" s="20">
        <v>2.0699999999999998</v>
      </c>
      <c r="AD50" s="20">
        <v>3.38</v>
      </c>
      <c r="AE50" s="20" t="s">
        <v>267</v>
      </c>
      <c r="AF50" s="20">
        <v>0.62445000000000006</v>
      </c>
    </row>
    <row r="51" spans="1:32" x14ac:dyDescent="0.2">
      <c r="A51" t="s">
        <v>141</v>
      </c>
      <c r="B51" t="s">
        <v>142</v>
      </c>
      <c r="F51" t="s">
        <v>691</v>
      </c>
      <c r="G51" t="s">
        <v>692</v>
      </c>
      <c r="Y51" s="20" t="s">
        <v>133</v>
      </c>
      <c r="Z51" s="20" t="s">
        <v>134</v>
      </c>
      <c r="AB51" s="20">
        <v>72026000</v>
      </c>
      <c r="AC51" s="20">
        <v>3.48</v>
      </c>
      <c r="AD51" s="20">
        <v>2.81</v>
      </c>
      <c r="AE51" s="20" t="s">
        <v>281</v>
      </c>
      <c r="AF51" s="20">
        <v>0.43692000000000003</v>
      </c>
    </row>
    <row r="52" spans="1:32" x14ac:dyDescent="0.2">
      <c r="A52" t="s">
        <v>143</v>
      </c>
      <c r="B52" t="s">
        <v>144</v>
      </c>
      <c r="F52" t="s">
        <v>693</v>
      </c>
      <c r="G52" t="s">
        <v>694</v>
      </c>
      <c r="Y52" s="20" t="s">
        <v>135</v>
      </c>
      <c r="Z52" s="20" t="s">
        <v>136</v>
      </c>
      <c r="AB52" s="20">
        <v>72031000</v>
      </c>
      <c r="AC52" s="20">
        <v>4.8099999999999996</v>
      </c>
      <c r="AD52" s="20">
        <v>0</v>
      </c>
      <c r="AE52" s="20" t="s">
        <v>1073</v>
      </c>
      <c r="AF52" s="20">
        <v>0.26848</v>
      </c>
    </row>
    <row r="53" spans="1:32" x14ac:dyDescent="0.2">
      <c r="A53" t="s">
        <v>145</v>
      </c>
      <c r="B53" t="s">
        <v>146</v>
      </c>
      <c r="F53" t="s">
        <v>695</v>
      </c>
      <c r="G53" t="s">
        <v>696</v>
      </c>
      <c r="Y53" s="20" t="s">
        <v>137</v>
      </c>
      <c r="Z53" s="20" t="s">
        <v>138</v>
      </c>
      <c r="AB53" s="20">
        <v>72039000</v>
      </c>
      <c r="AC53" s="20">
        <v>4.8099999999999996</v>
      </c>
      <c r="AD53" s="20">
        <v>0</v>
      </c>
      <c r="AE53" s="20" t="s">
        <v>323</v>
      </c>
      <c r="AF53" s="20">
        <v>0.11276</v>
      </c>
    </row>
    <row r="54" spans="1:32" x14ac:dyDescent="0.2">
      <c r="A54" t="s">
        <v>147</v>
      </c>
      <c r="B54" t="s">
        <v>148</v>
      </c>
      <c r="F54" t="s">
        <v>697</v>
      </c>
      <c r="G54" t="s">
        <v>698</v>
      </c>
      <c r="Y54" s="20" t="s">
        <v>139</v>
      </c>
      <c r="Z54" s="20" t="s">
        <v>140</v>
      </c>
      <c r="AB54" s="20">
        <v>72051000</v>
      </c>
      <c r="AC54" s="20">
        <v>1.9</v>
      </c>
      <c r="AD54" s="20">
        <v>0.17</v>
      </c>
      <c r="AE54" s="20" t="s">
        <v>313</v>
      </c>
      <c r="AF54" s="20">
        <v>0.52324999999999999</v>
      </c>
    </row>
    <row r="55" spans="1:32" x14ac:dyDescent="0.2">
      <c r="A55" t="s">
        <v>149</v>
      </c>
      <c r="B55" t="s">
        <v>150</v>
      </c>
      <c r="F55" t="s">
        <v>699</v>
      </c>
      <c r="G55" t="s">
        <v>700</v>
      </c>
      <c r="Y55" s="20" t="s">
        <v>141</v>
      </c>
      <c r="Z55" s="20" t="s">
        <v>142</v>
      </c>
      <c r="AB55" s="20">
        <v>72052100</v>
      </c>
      <c r="AC55" s="20">
        <v>1.9</v>
      </c>
      <c r="AD55" s="20">
        <v>0.17</v>
      </c>
      <c r="AE55" s="20" t="s">
        <v>277</v>
      </c>
      <c r="AF55" s="20">
        <v>0.55619000000000007</v>
      </c>
    </row>
    <row r="56" spans="1:32" x14ac:dyDescent="0.2">
      <c r="A56" t="s">
        <v>151</v>
      </c>
      <c r="B56" t="s">
        <v>152</v>
      </c>
      <c r="F56" t="s">
        <v>701</v>
      </c>
      <c r="G56" t="s">
        <v>702</v>
      </c>
      <c r="Y56" s="22" t="s">
        <v>1029</v>
      </c>
      <c r="Z56" s="22" t="s">
        <v>1030</v>
      </c>
      <c r="AB56" s="22">
        <v>72052900</v>
      </c>
      <c r="AC56" s="20">
        <v>1.9</v>
      </c>
      <c r="AD56" s="20">
        <v>0.17</v>
      </c>
      <c r="AE56" s="22" t="s">
        <v>2713</v>
      </c>
      <c r="AF56" s="22">
        <v>3.005E-2</v>
      </c>
    </row>
    <row r="57" spans="1:32" x14ac:dyDescent="0.2">
      <c r="A57" t="s">
        <v>153</v>
      </c>
      <c r="B57" t="s">
        <v>154</v>
      </c>
      <c r="F57" t="s">
        <v>703</v>
      </c>
      <c r="G57" t="s">
        <v>704</v>
      </c>
      <c r="Y57" s="22" t="s">
        <v>1031</v>
      </c>
      <c r="Z57" s="22" t="s">
        <v>1032</v>
      </c>
      <c r="AB57" s="22">
        <v>72061000</v>
      </c>
      <c r="AC57" s="20">
        <v>2.52</v>
      </c>
      <c r="AD57" s="20">
        <v>0.23</v>
      </c>
      <c r="AE57" s="22" t="s">
        <v>325</v>
      </c>
      <c r="AF57" s="22">
        <v>0.56455</v>
      </c>
    </row>
    <row r="58" spans="1:32" x14ac:dyDescent="0.2">
      <c r="A58" t="s">
        <v>155</v>
      </c>
      <c r="B58" t="s">
        <v>156</v>
      </c>
      <c r="F58" t="s">
        <v>705</v>
      </c>
      <c r="G58" t="s">
        <v>706</v>
      </c>
      <c r="Y58" s="22" t="s">
        <v>1033</v>
      </c>
      <c r="Z58" s="22" t="s">
        <v>1034</v>
      </c>
      <c r="AB58" s="22">
        <v>72069000</v>
      </c>
      <c r="AC58" s="20">
        <v>1.97</v>
      </c>
      <c r="AD58" s="20">
        <v>0.23</v>
      </c>
      <c r="AE58" s="22" t="s">
        <v>337</v>
      </c>
      <c r="AF58" s="22">
        <v>0.44061</v>
      </c>
    </row>
    <row r="59" spans="1:32" x14ac:dyDescent="0.2">
      <c r="A59" t="s">
        <v>157</v>
      </c>
      <c r="B59" t="s">
        <v>158</v>
      </c>
      <c r="F59" t="s">
        <v>707</v>
      </c>
      <c r="G59" t="s">
        <v>708</v>
      </c>
      <c r="Y59" s="20" t="s">
        <v>143</v>
      </c>
      <c r="Z59" s="20" t="s">
        <v>144</v>
      </c>
      <c r="AB59" s="20">
        <v>72071111</v>
      </c>
      <c r="AC59" s="20">
        <v>1.89</v>
      </c>
      <c r="AD59" s="20">
        <v>0.32</v>
      </c>
      <c r="AE59" s="20" t="s">
        <v>329</v>
      </c>
      <c r="AF59" s="20">
        <v>0.26647999999999999</v>
      </c>
    </row>
    <row r="60" spans="1:32" x14ac:dyDescent="0.2">
      <c r="A60" t="s">
        <v>159</v>
      </c>
      <c r="B60" t="s">
        <v>160</v>
      </c>
      <c r="F60" t="s">
        <v>709</v>
      </c>
      <c r="G60" t="s">
        <v>710</v>
      </c>
      <c r="Y60" s="22" t="s">
        <v>1035</v>
      </c>
      <c r="Z60" s="22" t="s">
        <v>1036</v>
      </c>
      <c r="AB60" s="22">
        <v>72071114</v>
      </c>
      <c r="AC60" s="20">
        <v>1.89</v>
      </c>
      <c r="AD60" s="20">
        <v>0.32</v>
      </c>
      <c r="AE60" s="22" t="s">
        <v>335</v>
      </c>
      <c r="AF60" s="22">
        <v>0.61074000000000006</v>
      </c>
    </row>
    <row r="61" spans="1:32" x14ac:dyDescent="0.2">
      <c r="A61" t="s">
        <v>161</v>
      </c>
      <c r="B61" t="s">
        <v>162</v>
      </c>
      <c r="F61" t="s">
        <v>711</v>
      </c>
      <c r="G61" t="s">
        <v>712</v>
      </c>
      <c r="Y61" s="20" t="s">
        <v>145</v>
      </c>
      <c r="Z61" s="20" t="s">
        <v>146</v>
      </c>
      <c r="AB61" s="20">
        <v>72071116</v>
      </c>
      <c r="AC61" s="20">
        <v>1.89</v>
      </c>
      <c r="AD61" s="20">
        <v>0.32</v>
      </c>
      <c r="AE61" s="20" t="s">
        <v>1075</v>
      </c>
      <c r="AF61" s="20">
        <v>0.66192999999999991</v>
      </c>
    </row>
    <row r="62" spans="1:32" x14ac:dyDescent="0.2">
      <c r="A62" t="s">
        <v>163</v>
      </c>
      <c r="B62" t="s">
        <v>164</v>
      </c>
      <c r="F62" t="s">
        <v>713</v>
      </c>
      <c r="G62" t="s">
        <v>714</v>
      </c>
      <c r="Y62" s="20" t="s">
        <v>147</v>
      </c>
      <c r="Z62" s="20" t="s">
        <v>148</v>
      </c>
      <c r="AB62" s="20">
        <v>72071190</v>
      </c>
      <c r="AC62" s="20">
        <v>2.65</v>
      </c>
      <c r="AD62" s="20">
        <v>0.62</v>
      </c>
      <c r="AE62" s="20" t="s">
        <v>1077</v>
      </c>
      <c r="AF62" s="20">
        <v>0.16555</v>
      </c>
    </row>
    <row r="63" spans="1:32" x14ac:dyDescent="0.2">
      <c r="A63" t="s">
        <v>165</v>
      </c>
      <c r="B63" t="s">
        <v>166</v>
      </c>
      <c r="F63" t="s">
        <v>715</v>
      </c>
      <c r="G63" t="s">
        <v>716</v>
      </c>
      <c r="Y63" s="20" t="s">
        <v>149</v>
      </c>
      <c r="Z63" s="20" t="s">
        <v>150</v>
      </c>
      <c r="AB63" s="20">
        <v>72071210</v>
      </c>
      <c r="AC63" s="20">
        <v>1.89</v>
      </c>
      <c r="AD63" s="20">
        <v>0.32</v>
      </c>
      <c r="AE63" s="20" t="s">
        <v>343</v>
      </c>
      <c r="AF63" s="20">
        <v>0.67796000000000001</v>
      </c>
    </row>
    <row r="64" spans="1:32" x14ac:dyDescent="0.2">
      <c r="A64" t="s">
        <v>167</v>
      </c>
      <c r="B64" t="s">
        <v>168</v>
      </c>
      <c r="F64" t="s">
        <v>717</v>
      </c>
      <c r="G64" t="s">
        <v>718</v>
      </c>
      <c r="Y64" s="20" t="s">
        <v>151</v>
      </c>
      <c r="Z64" s="20" t="s">
        <v>152</v>
      </c>
      <c r="AB64" s="20">
        <v>72071290</v>
      </c>
      <c r="AC64" s="20">
        <v>2.65</v>
      </c>
      <c r="AD64" s="20">
        <v>0.62</v>
      </c>
      <c r="AE64" s="20" t="s">
        <v>351</v>
      </c>
      <c r="AF64" s="20">
        <v>0.60250000000000004</v>
      </c>
    </row>
    <row r="65" spans="1:32" x14ac:dyDescent="0.2">
      <c r="A65" t="s">
        <v>169</v>
      </c>
      <c r="B65" t="s">
        <v>170</v>
      </c>
      <c r="F65" t="s">
        <v>719</v>
      </c>
      <c r="G65" t="s">
        <v>720</v>
      </c>
      <c r="Y65" s="22" t="s">
        <v>1037</v>
      </c>
      <c r="Z65" s="22" t="s">
        <v>1038</v>
      </c>
      <c r="AB65" s="22">
        <v>72071912</v>
      </c>
      <c r="AC65" s="20">
        <v>1.89</v>
      </c>
      <c r="AD65" s="20">
        <v>0.32</v>
      </c>
      <c r="AE65" s="22" t="s">
        <v>1081</v>
      </c>
      <c r="AF65" s="22">
        <v>0.24058000000000002</v>
      </c>
    </row>
    <row r="66" spans="1:32" x14ac:dyDescent="0.2">
      <c r="A66" t="s">
        <v>171</v>
      </c>
      <c r="B66" t="s">
        <v>172</v>
      </c>
      <c r="F66" t="s">
        <v>721</v>
      </c>
      <c r="G66" t="s">
        <v>722</v>
      </c>
      <c r="Y66" s="20" t="s">
        <v>153</v>
      </c>
      <c r="Z66" s="20" t="s">
        <v>154</v>
      </c>
      <c r="AB66" s="20">
        <v>72071919</v>
      </c>
      <c r="AC66" s="20">
        <v>2.65</v>
      </c>
      <c r="AD66" s="20">
        <v>0.62</v>
      </c>
      <c r="AE66" s="20" t="s">
        <v>375</v>
      </c>
      <c r="AF66" s="20">
        <v>0.44501999999999997</v>
      </c>
    </row>
    <row r="67" spans="1:32" x14ac:dyDescent="0.2">
      <c r="A67" t="s">
        <v>173</v>
      </c>
      <c r="B67" t="s">
        <v>174</v>
      </c>
      <c r="F67" t="s">
        <v>723</v>
      </c>
      <c r="G67" t="s">
        <v>724</v>
      </c>
      <c r="Y67" s="20" t="s">
        <v>155</v>
      </c>
      <c r="Z67" s="20" t="s">
        <v>156</v>
      </c>
      <c r="AB67" s="20">
        <v>72071980</v>
      </c>
      <c r="AC67" s="20">
        <v>1.89</v>
      </c>
      <c r="AD67" s="20">
        <v>0.32</v>
      </c>
      <c r="AE67" s="20" t="s">
        <v>379</v>
      </c>
      <c r="AF67" s="20">
        <v>0.69630999999999998</v>
      </c>
    </row>
    <row r="68" spans="1:32" x14ac:dyDescent="0.2">
      <c r="A68" t="s">
        <v>175</v>
      </c>
      <c r="B68" t="s">
        <v>176</v>
      </c>
      <c r="F68" t="s">
        <v>725</v>
      </c>
      <c r="G68" t="s">
        <v>726</v>
      </c>
      <c r="Y68" s="20" t="s">
        <v>157</v>
      </c>
      <c r="Z68" s="20" t="s">
        <v>158</v>
      </c>
      <c r="AB68" s="20">
        <v>72072011</v>
      </c>
      <c r="AC68" s="20">
        <v>1.89</v>
      </c>
      <c r="AD68" s="20">
        <v>0.32</v>
      </c>
      <c r="AE68" s="20" t="s">
        <v>373</v>
      </c>
      <c r="AF68" s="20">
        <v>0.64751999999999998</v>
      </c>
    </row>
    <row r="69" spans="1:32" x14ac:dyDescent="0.2">
      <c r="A69" t="s">
        <v>177</v>
      </c>
      <c r="B69" t="s">
        <v>178</v>
      </c>
      <c r="F69" t="s">
        <v>727</v>
      </c>
      <c r="G69" t="s">
        <v>728</v>
      </c>
      <c r="Y69" s="22" t="s">
        <v>1039</v>
      </c>
      <c r="Z69" s="22" t="s">
        <v>1040</v>
      </c>
      <c r="AB69" s="22">
        <v>72072015</v>
      </c>
      <c r="AC69" s="20">
        <v>1.89</v>
      </c>
      <c r="AD69" s="20">
        <v>0.32</v>
      </c>
      <c r="AE69" s="22" t="s">
        <v>387</v>
      </c>
      <c r="AF69" s="22">
        <v>0.47077999999999998</v>
      </c>
    </row>
    <row r="70" spans="1:32" x14ac:dyDescent="0.2">
      <c r="A70" t="s">
        <v>179</v>
      </c>
      <c r="B70" t="s">
        <v>180</v>
      </c>
      <c r="F70" t="s">
        <v>729</v>
      </c>
      <c r="G70" t="s">
        <v>730</v>
      </c>
      <c r="Y70" s="20" t="s">
        <v>159</v>
      </c>
      <c r="Z70" s="20" t="s">
        <v>160</v>
      </c>
      <c r="AB70" s="20">
        <v>72072017</v>
      </c>
      <c r="AC70" s="20">
        <v>1.89</v>
      </c>
      <c r="AD70" s="20">
        <v>0.32</v>
      </c>
      <c r="AE70" s="20" t="s">
        <v>1087</v>
      </c>
      <c r="AF70" s="20">
        <v>0.11677</v>
      </c>
    </row>
    <row r="71" spans="1:32" x14ac:dyDescent="0.2">
      <c r="A71" t="s">
        <v>181</v>
      </c>
      <c r="B71" t="s">
        <v>182</v>
      </c>
      <c r="F71" t="s">
        <v>731</v>
      </c>
      <c r="G71" t="s">
        <v>732</v>
      </c>
      <c r="Y71" s="22" t="s">
        <v>1041</v>
      </c>
      <c r="Z71" s="22" t="s">
        <v>1042</v>
      </c>
      <c r="AB71" s="22">
        <v>72072019</v>
      </c>
      <c r="AC71" s="20">
        <v>2.65</v>
      </c>
      <c r="AD71" s="20">
        <v>0.62</v>
      </c>
      <c r="AE71" s="22" t="s">
        <v>1085</v>
      </c>
      <c r="AF71" s="22">
        <v>0.23128000000000001</v>
      </c>
    </row>
    <row r="72" spans="1:32" x14ac:dyDescent="0.2">
      <c r="A72" t="s">
        <v>183</v>
      </c>
      <c r="B72" t="s">
        <v>184</v>
      </c>
      <c r="F72" t="s">
        <v>733</v>
      </c>
      <c r="G72" t="s">
        <v>734</v>
      </c>
      <c r="Y72" s="20" t="s">
        <v>161</v>
      </c>
      <c r="Z72" s="20" t="s">
        <v>162</v>
      </c>
      <c r="AB72" s="20">
        <v>72072032</v>
      </c>
      <c r="AC72" s="20">
        <v>1.89</v>
      </c>
      <c r="AD72" s="20">
        <v>0.32</v>
      </c>
      <c r="AE72" s="20" t="s">
        <v>484</v>
      </c>
      <c r="AF72" s="20">
        <v>0.70969000000000004</v>
      </c>
    </row>
    <row r="73" spans="1:32" x14ac:dyDescent="0.2">
      <c r="A73" t="s">
        <v>185</v>
      </c>
      <c r="B73" t="s">
        <v>186</v>
      </c>
      <c r="F73" t="s">
        <v>735</v>
      </c>
      <c r="G73" t="s">
        <v>736</v>
      </c>
      <c r="Y73" s="20" t="s">
        <v>163</v>
      </c>
      <c r="Z73" s="20" t="s">
        <v>164</v>
      </c>
      <c r="AB73" s="20">
        <v>72072039</v>
      </c>
      <c r="AC73" s="20">
        <v>2.65</v>
      </c>
      <c r="AD73" s="20">
        <v>0.62</v>
      </c>
      <c r="AE73" s="20" t="s">
        <v>245</v>
      </c>
      <c r="AF73" s="20">
        <v>0.43210999999999999</v>
      </c>
    </row>
    <row r="74" spans="1:32" x14ac:dyDescent="0.2">
      <c r="A74" t="s">
        <v>187</v>
      </c>
      <c r="B74" t="s">
        <v>188</v>
      </c>
      <c r="F74" t="s">
        <v>737</v>
      </c>
      <c r="G74" t="s">
        <v>738</v>
      </c>
      <c r="Y74" s="20" t="s">
        <v>165</v>
      </c>
      <c r="Z74" s="20" t="s">
        <v>166</v>
      </c>
      <c r="AB74" s="20">
        <v>72072052</v>
      </c>
      <c r="AC74" s="20">
        <v>1.89</v>
      </c>
      <c r="AD74" s="20">
        <v>0.32</v>
      </c>
      <c r="AE74" s="20" t="s">
        <v>1039</v>
      </c>
      <c r="AF74" s="20">
        <v>0.17405000000000001</v>
      </c>
    </row>
    <row r="75" spans="1:32" x14ac:dyDescent="0.2">
      <c r="A75" t="s">
        <v>189</v>
      </c>
      <c r="B75" t="s">
        <v>190</v>
      </c>
      <c r="F75" t="s">
        <v>739</v>
      </c>
      <c r="G75" t="s">
        <v>740</v>
      </c>
      <c r="Y75" s="20" t="s">
        <v>167</v>
      </c>
      <c r="Z75" s="20" t="s">
        <v>168</v>
      </c>
      <c r="AB75" s="20">
        <v>72072059</v>
      </c>
      <c r="AC75" s="20">
        <v>2.65</v>
      </c>
      <c r="AD75" s="20">
        <v>0.62</v>
      </c>
      <c r="AE75" s="20" t="s">
        <v>1083</v>
      </c>
      <c r="AF75" s="20">
        <v>4.07E-2</v>
      </c>
    </row>
    <row r="76" spans="1:32" x14ac:dyDescent="0.2">
      <c r="A76" t="s">
        <v>191</v>
      </c>
      <c r="B76" t="s">
        <v>192</v>
      </c>
      <c r="F76" t="s">
        <v>741</v>
      </c>
      <c r="G76" t="s">
        <v>742</v>
      </c>
      <c r="Y76" s="22" t="s">
        <v>1043</v>
      </c>
      <c r="Z76" s="22" t="s">
        <v>1044</v>
      </c>
      <c r="AB76" s="22">
        <v>72072080</v>
      </c>
      <c r="AC76" s="20">
        <v>1.89</v>
      </c>
      <c r="AD76" s="20">
        <v>0.32</v>
      </c>
      <c r="AE76" s="22" t="s">
        <v>2714</v>
      </c>
      <c r="AF76" s="22">
        <v>3.4680000000000002E-2</v>
      </c>
    </row>
    <row r="77" spans="1:32" x14ac:dyDescent="0.2">
      <c r="A77" t="s">
        <v>193</v>
      </c>
      <c r="B77" t="s">
        <v>194</v>
      </c>
      <c r="F77" t="s">
        <v>743</v>
      </c>
      <c r="G77" t="s">
        <v>744</v>
      </c>
      <c r="Y77" s="20" t="s">
        <v>169</v>
      </c>
      <c r="Z77" s="20" t="s">
        <v>170</v>
      </c>
      <c r="AB77" s="20">
        <v>72081000</v>
      </c>
      <c r="AC77" s="20">
        <v>2.0099999999999998</v>
      </c>
      <c r="AD77" s="20">
        <v>0.27</v>
      </c>
      <c r="AE77" s="20" t="s">
        <v>442</v>
      </c>
      <c r="AF77" s="20">
        <v>0.64436000000000004</v>
      </c>
    </row>
    <row r="78" spans="1:32" x14ac:dyDescent="0.2">
      <c r="A78" t="s">
        <v>195</v>
      </c>
      <c r="B78" t="s">
        <v>196</v>
      </c>
      <c r="F78" t="s">
        <v>745</v>
      </c>
      <c r="G78" t="s">
        <v>746</v>
      </c>
      <c r="Y78" s="20" t="s">
        <v>171</v>
      </c>
      <c r="Z78" s="20" t="s">
        <v>172</v>
      </c>
      <c r="AB78" s="20">
        <v>72082500</v>
      </c>
      <c r="AC78" s="20">
        <v>2.0099999999999998</v>
      </c>
      <c r="AD78" s="20">
        <v>0.27</v>
      </c>
      <c r="AE78" s="20" t="s">
        <v>42</v>
      </c>
      <c r="AF78" s="20">
        <v>0.54985000000000006</v>
      </c>
    </row>
    <row r="79" spans="1:32" x14ac:dyDescent="0.2">
      <c r="A79" t="s">
        <v>197</v>
      </c>
      <c r="B79" t="s">
        <v>198</v>
      </c>
      <c r="F79" t="s">
        <v>747</v>
      </c>
      <c r="G79" t="s">
        <v>748</v>
      </c>
      <c r="Y79" s="20" t="s">
        <v>173</v>
      </c>
      <c r="Z79" s="20" t="s">
        <v>174</v>
      </c>
      <c r="AB79" s="20">
        <v>72082600</v>
      </c>
      <c r="AC79" s="20">
        <v>2.0099999999999998</v>
      </c>
      <c r="AD79" s="20">
        <v>0.27</v>
      </c>
      <c r="AE79" s="20" t="s">
        <v>432</v>
      </c>
      <c r="AF79" s="20">
        <v>0.56396000000000002</v>
      </c>
    </row>
    <row r="80" spans="1:32" x14ac:dyDescent="0.2">
      <c r="A80" t="s">
        <v>199</v>
      </c>
      <c r="B80" t="s">
        <v>200</v>
      </c>
      <c r="F80" t="s">
        <v>749</v>
      </c>
      <c r="G80" t="s">
        <v>750</v>
      </c>
      <c r="Y80" s="20" t="s">
        <v>175</v>
      </c>
      <c r="Z80" s="20" t="s">
        <v>176</v>
      </c>
      <c r="AB80" s="20">
        <v>72082700</v>
      </c>
      <c r="AC80" s="20">
        <v>2.0099999999999998</v>
      </c>
      <c r="AD80" s="20">
        <v>0.27</v>
      </c>
      <c r="AE80" s="20" t="s">
        <v>436</v>
      </c>
      <c r="AF80" s="20">
        <v>0.46458999999999995</v>
      </c>
    </row>
    <row r="81" spans="1:32" x14ac:dyDescent="0.2">
      <c r="A81" t="s">
        <v>201</v>
      </c>
      <c r="B81" t="s">
        <v>202</v>
      </c>
      <c r="F81" t="s">
        <v>751</v>
      </c>
      <c r="G81" t="s">
        <v>752</v>
      </c>
      <c r="Y81" s="22" t="s">
        <v>1045</v>
      </c>
      <c r="Z81" s="22" t="s">
        <v>1046</v>
      </c>
      <c r="AB81" s="22">
        <v>72083600</v>
      </c>
      <c r="AC81" s="20">
        <v>2.0099999999999998</v>
      </c>
      <c r="AD81" s="20">
        <v>0.27</v>
      </c>
      <c r="AE81" s="22" t="s">
        <v>47</v>
      </c>
      <c r="AF81" s="22">
        <v>0.49269999999999997</v>
      </c>
    </row>
    <row r="82" spans="1:32" x14ac:dyDescent="0.2">
      <c r="A82" t="s">
        <v>203</v>
      </c>
      <c r="B82" t="s">
        <v>204</v>
      </c>
      <c r="F82" t="s">
        <v>753</v>
      </c>
      <c r="G82" t="s">
        <v>754</v>
      </c>
      <c r="Y82" s="20" t="s">
        <v>177</v>
      </c>
      <c r="Z82" s="20" t="s">
        <v>178</v>
      </c>
      <c r="AB82" s="20">
        <v>72083700</v>
      </c>
      <c r="AC82" s="20">
        <v>2.0099999999999998</v>
      </c>
      <c r="AD82" s="20">
        <v>0.27</v>
      </c>
      <c r="AE82" s="20" t="s">
        <v>171</v>
      </c>
      <c r="AF82" s="20">
        <v>0.22825000000000001</v>
      </c>
    </row>
    <row r="83" spans="1:32" x14ac:dyDescent="0.2">
      <c r="A83" t="s">
        <v>205</v>
      </c>
      <c r="B83" t="s">
        <v>206</v>
      </c>
      <c r="F83" t="s">
        <v>755</v>
      </c>
      <c r="G83" t="s">
        <v>756</v>
      </c>
      <c r="Y83" s="20" t="s">
        <v>179</v>
      </c>
      <c r="Z83" s="20" t="s">
        <v>180</v>
      </c>
      <c r="AB83" s="20">
        <v>72083800</v>
      </c>
      <c r="AC83" s="20">
        <v>2.0099999999999998</v>
      </c>
      <c r="AD83" s="20">
        <v>0.27</v>
      </c>
      <c r="AE83" s="20" t="s">
        <v>452</v>
      </c>
      <c r="AF83" s="20">
        <v>0.36947000000000002</v>
      </c>
    </row>
    <row r="84" spans="1:32" x14ac:dyDescent="0.2">
      <c r="A84" t="s">
        <v>207</v>
      </c>
      <c r="B84" t="s">
        <v>208</v>
      </c>
      <c r="F84" t="s">
        <v>757</v>
      </c>
      <c r="G84" t="s">
        <v>758</v>
      </c>
      <c r="Y84" s="20" t="s">
        <v>181</v>
      </c>
      <c r="Z84" s="20" t="s">
        <v>182</v>
      </c>
      <c r="AB84" s="20">
        <v>72083900</v>
      </c>
      <c r="AC84" s="20">
        <v>2.0099999999999998</v>
      </c>
      <c r="AD84" s="20">
        <v>0.27</v>
      </c>
      <c r="AE84" s="20" t="s">
        <v>454</v>
      </c>
      <c r="AF84" s="20">
        <v>0.12878999999999999</v>
      </c>
    </row>
    <row r="85" spans="1:32" x14ac:dyDescent="0.2">
      <c r="A85" t="s">
        <v>209</v>
      </c>
      <c r="B85" t="s">
        <v>210</v>
      </c>
      <c r="F85" t="s">
        <v>759</v>
      </c>
      <c r="G85" t="s">
        <v>760</v>
      </c>
      <c r="Y85" s="20" t="s">
        <v>183</v>
      </c>
      <c r="Z85" s="20" t="s">
        <v>184</v>
      </c>
      <c r="AB85" s="20">
        <v>72084000</v>
      </c>
      <c r="AC85" s="20">
        <v>2.0099999999999998</v>
      </c>
      <c r="AD85" s="20">
        <v>0.27</v>
      </c>
      <c r="AE85" s="20" t="s">
        <v>468</v>
      </c>
      <c r="AF85" s="20">
        <v>0.47247</v>
      </c>
    </row>
    <row r="86" spans="1:32" x14ac:dyDescent="0.2">
      <c r="A86" t="s">
        <v>211</v>
      </c>
      <c r="B86" t="s">
        <v>212</v>
      </c>
      <c r="F86" t="s">
        <v>761</v>
      </c>
      <c r="G86" t="s">
        <v>762</v>
      </c>
      <c r="Y86" s="20" t="s">
        <v>185</v>
      </c>
      <c r="Z86" s="20" t="s">
        <v>186</v>
      </c>
      <c r="AB86" s="20">
        <v>72085120</v>
      </c>
      <c r="AC86" s="20">
        <v>2.0099999999999998</v>
      </c>
      <c r="AD86" s="20">
        <v>0.27</v>
      </c>
      <c r="AE86" s="20" t="s">
        <v>2712</v>
      </c>
      <c r="AF86" s="20">
        <v>0.48164999999999997</v>
      </c>
    </row>
    <row r="87" spans="1:32" x14ac:dyDescent="0.2">
      <c r="A87" t="s">
        <v>213</v>
      </c>
      <c r="B87" t="s">
        <v>214</v>
      </c>
      <c r="F87" t="s">
        <v>763</v>
      </c>
      <c r="G87" t="s">
        <v>764</v>
      </c>
      <c r="Y87" s="20" t="s">
        <v>187</v>
      </c>
      <c r="Z87" s="20" t="s">
        <v>188</v>
      </c>
      <c r="AB87" s="20">
        <v>72085191</v>
      </c>
      <c r="AC87" s="20">
        <v>2.0099999999999998</v>
      </c>
      <c r="AD87" s="20">
        <v>0.27</v>
      </c>
      <c r="AE87" s="20"/>
      <c r="AF87" s="20"/>
    </row>
    <row r="88" spans="1:32" x14ac:dyDescent="0.2">
      <c r="A88" t="s">
        <v>215</v>
      </c>
      <c r="B88" t="s">
        <v>216</v>
      </c>
      <c r="F88" t="s">
        <v>765</v>
      </c>
      <c r="G88" t="s">
        <v>766</v>
      </c>
      <c r="Y88" s="22" t="s">
        <v>1047</v>
      </c>
      <c r="Z88" s="22" t="s">
        <v>1048</v>
      </c>
      <c r="AB88" s="22">
        <v>72085198</v>
      </c>
      <c r="AC88" s="20">
        <v>2.0099999999999998</v>
      </c>
      <c r="AD88" s="20">
        <v>0.27</v>
      </c>
      <c r="AE88" s="22"/>
      <c r="AF88" s="22"/>
    </row>
    <row r="89" spans="1:32" x14ac:dyDescent="0.2">
      <c r="A89" t="s">
        <v>217</v>
      </c>
      <c r="B89" t="s">
        <v>218</v>
      </c>
      <c r="F89" t="s">
        <v>767</v>
      </c>
      <c r="G89" t="s">
        <v>768</v>
      </c>
      <c r="Y89" s="20" t="s">
        <v>189</v>
      </c>
      <c r="Z89" s="20" t="s">
        <v>190</v>
      </c>
      <c r="AB89" s="20">
        <v>72085210</v>
      </c>
      <c r="AC89" s="20">
        <v>2.0099999999999998</v>
      </c>
      <c r="AD89" s="20">
        <v>0.27</v>
      </c>
      <c r="AE89" s="20"/>
      <c r="AF89" s="20"/>
    </row>
    <row r="90" spans="1:32" x14ac:dyDescent="0.2">
      <c r="A90" t="s">
        <v>219</v>
      </c>
      <c r="B90" t="s">
        <v>220</v>
      </c>
      <c r="F90" t="s">
        <v>769</v>
      </c>
      <c r="G90" t="s">
        <v>770</v>
      </c>
      <c r="Y90" s="22" t="s">
        <v>1049</v>
      </c>
      <c r="Z90" s="22" t="s">
        <v>1050</v>
      </c>
      <c r="AB90" s="22">
        <v>72085291</v>
      </c>
      <c r="AC90" s="20">
        <v>2.0099999999999998</v>
      </c>
      <c r="AD90" s="20">
        <v>0.27</v>
      </c>
      <c r="AE90" s="22"/>
      <c r="AF90" s="22"/>
    </row>
    <row r="91" spans="1:32" x14ac:dyDescent="0.2">
      <c r="A91" t="s">
        <v>221</v>
      </c>
      <c r="B91" t="s">
        <v>222</v>
      </c>
      <c r="F91" t="s">
        <v>771</v>
      </c>
      <c r="G91" t="s">
        <v>772</v>
      </c>
      <c r="Y91" s="20" t="s">
        <v>191</v>
      </c>
      <c r="Z91" s="20" t="s">
        <v>192</v>
      </c>
      <c r="AB91" s="20">
        <v>72085299</v>
      </c>
      <c r="AC91" s="20">
        <v>2.0099999999999998</v>
      </c>
      <c r="AD91" s="20">
        <v>0.27</v>
      </c>
      <c r="AE91" s="20"/>
      <c r="AF91" s="20"/>
    </row>
    <row r="92" spans="1:32" x14ac:dyDescent="0.2">
      <c r="A92" t="s">
        <v>223</v>
      </c>
      <c r="B92" t="s">
        <v>224</v>
      </c>
      <c r="F92" t="s">
        <v>773</v>
      </c>
      <c r="G92" t="s">
        <v>774</v>
      </c>
      <c r="Y92" s="20" t="s">
        <v>193</v>
      </c>
      <c r="Z92" s="20" t="s">
        <v>194</v>
      </c>
      <c r="AB92" s="20">
        <v>72085310</v>
      </c>
      <c r="AC92" s="20">
        <v>2.0099999999999998</v>
      </c>
      <c r="AD92" s="20">
        <v>0.27</v>
      </c>
      <c r="AE92" s="20"/>
      <c r="AF92" s="20"/>
    </row>
    <row r="93" spans="1:32" x14ac:dyDescent="0.2">
      <c r="A93" t="s">
        <v>225</v>
      </c>
      <c r="B93" t="s">
        <v>226</v>
      </c>
      <c r="F93" t="s">
        <v>775</v>
      </c>
      <c r="G93" t="s">
        <v>776</v>
      </c>
      <c r="Y93" s="20" t="s">
        <v>195</v>
      </c>
      <c r="Z93" s="20" t="s">
        <v>196</v>
      </c>
      <c r="AB93" s="20">
        <v>72085390</v>
      </c>
      <c r="AC93" s="20">
        <v>2.0099999999999998</v>
      </c>
      <c r="AD93" s="20">
        <v>0.27</v>
      </c>
      <c r="AE93" s="20"/>
      <c r="AF93" s="20"/>
    </row>
    <row r="94" spans="1:32" x14ac:dyDescent="0.2">
      <c r="A94" t="s">
        <v>227</v>
      </c>
      <c r="B94" t="s">
        <v>228</v>
      </c>
      <c r="F94" t="s">
        <v>777</v>
      </c>
      <c r="G94" t="s">
        <v>778</v>
      </c>
      <c r="Y94" s="20" t="s">
        <v>197</v>
      </c>
      <c r="Z94" s="20" t="s">
        <v>198</v>
      </c>
      <c r="AB94" s="20">
        <v>72085400</v>
      </c>
      <c r="AC94" s="20">
        <v>2.0099999999999998</v>
      </c>
      <c r="AD94" s="20">
        <v>0.27</v>
      </c>
      <c r="AE94" s="20"/>
      <c r="AF94" s="20"/>
    </row>
    <row r="95" spans="1:32" x14ac:dyDescent="0.2">
      <c r="A95" t="s">
        <v>229</v>
      </c>
      <c r="B95" t="s">
        <v>230</v>
      </c>
      <c r="F95" t="s">
        <v>779</v>
      </c>
      <c r="G95" t="s">
        <v>780</v>
      </c>
      <c r="Y95" s="20" t="s">
        <v>199</v>
      </c>
      <c r="Z95" s="20" t="s">
        <v>200</v>
      </c>
      <c r="AB95" s="20">
        <v>72089020</v>
      </c>
      <c r="AC95" s="20">
        <v>2.0099999999999998</v>
      </c>
      <c r="AD95" s="20">
        <v>0.27</v>
      </c>
      <c r="AE95" s="20"/>
      <c r="AF95" s="20"/>
    </row>
    <row r="96" spans="1:32" x14ac:dyDescent="0.2">
      <c r="A96" t="s">
        <v>231</v>
      </c>
      <c r="B96" t="s">
        <v>232</v>
      </c>
      <c r="F96" t="s">
        <v>781</v>
      </c>
      <c r="G96" t="s">
        <v>782</v>
      </c>
      <c r="Y96" s="20" t="s">
        <v>201</v>
      </c>
      <c r="Z96" s="20" t="s">
        <v>202</v>
      </c>
      <c r="AB96" s="20">
        <v>72089080</v>
      </c>
      <c r="AC96" s="20">
        <v>2.0099999999999998</v>
      </c>
      <c r="AD96" s="20">
        <v>0.27</v>
      </c>
      <c r="AE96" s="20"/>
      <c r="AF96" s="20"/>
    </row>
    <row r="97" spans="1:32" x14ac:dyDescent="0.2">
      <c r="A97" t="s">
        <v>233</v>
      </c>
      <c r="B97" t="s">
        <v>234</v>
      </c>
      <c r="F97" t="s">
        <v>783</v>
      </c>
      <c r="G97" t="s">
        <v>784</v>
      </c>
      <c r="Y97" s="20" t="s">
        <v>203</v>
      </c>
      <c r="Z97" s="20" t="s">
        <v>204</v>
      </c>
      <c r="AB97" s="20">
        <v>72091500</v>
      </c>
      <c r="AC97" s="20">
        <v>2.0299999999999998</v>
      </c>
      <c r="AD97" s="20">
        <v>0.36</v>
      </c>
      <c r="AE97" s="20"/>
      <c r="AF97" s="20"/>
    </row>
    <row r="98" spans="1:32" x14ac:dyDescent="0.2">
      <c r="A98" t="s">
        <v>235</v>
      </c>
      <c r="B98" t="s">
        <v>236</v>
      </c>
      <c r="F98" t="s">
        <v>785</v>
      </c>
      <c r="G98" t="s">
        <v>786</v>
      </c>
      <c r="Y98" s="20" t="s">
        <v>205</v>
      </c>
      <c r="Z98" s="20" t="s">
        <v>206</v>
      </c>
      <c r="AB98" s="20">
        <v>72091610</v>
      </c>
      <c r="AC98" s="20">
        <v>2.0299999999999998</v>
      </c>
      <c r="AD98" s="20">
        <v>0.36</v>
      </c>
      <c r="AE98" s="20"/>
      <c r="AF98" s="20"/>
    </row>
    <row r="99" spans="1:32" x14ac:dyDescent="0.2">
      <c r="A99" t="s">
        <v>237</v>
      </c>
      <c r="B99" t="s">
        <v>238</v>
      </c>
      <c r="F99" t="s">
        <v>787</v>
      </c>
      <c r="G99" t="s">
        <v>788</v>
      </c>
      <c r="Y99" s="22" t="s">
        <v>1051</v>
      </c>
      <c r="Z99" s="22" t="s">
        <v>1052</v>
      </c>
      <c r="AB99" s="22">
        <v>72091690</v>
      </c>
      <c r="AC99" s="20">
        <v>2.0299999999999998</v>
      </c>
      <c r="AD99" s="20">
        <v>0.36</v>
      </c>
      <c r="AE99" s="22"/>
      <c r="AF99" s="22"/>
    </row>
    <row r="100" spans="1:32" x14ac:dyDescent="0.2">
      <c r="A100" t="s">
        <v>239</v>
      </c>
      <c r="B100" t="s">
        <v>240</v>
      </c>
      <c r="F100" t="s">
        <v>789</v>
      </c>
      <c r="G100" t="s">
        <v>790</v>
      </c>
      <c r="Y100" s="20" t="s">
        <v>207</v>
      </c>
      <c r="Z100" s="20" t="s">
        <v>208</v>
      </c>
      <c r="AB100" s="20">
        <v>72091710</v>
      </c>
      <c r="AC100" s="20">
        <v>2.0299999999999998</v>
      </c>
      <c r="AD100" s="20">
        <v>0.36</v>
      </c>
      <c r="AE100" s="20"/>
      <c r="AF100" s="20"/>
    </row>
    <row r="101" spans="1:32" x14ac:dyDescent="0.2">
      <c r="A101" t="s">
        <v>241</v>
      </c>
      <c r="B101" t="s">
        <v>242</v>
      </c>
      <c r="F101" t="s">
        <v>791</v>
      </c>
      <c r="G101" t="s">
        <v>792</v>
      </c>
      <c r="Y101" s="22" t="s">
        <v>1053</v>
      </c>
      <c r="Z101" s="22" t="s">
        <v>1054</v>
      </c>
      <c r="AB101" s="22">
        <v>72091790</v>
      </c>
      <c r="AC101" s="20">
        <v>2.0299999999999998</v>
      </c>
      <c r="AD101" s="20">
        <v>0.36</v>
      </c>
      <c r="AE101" s="22"/>
      <c r="AF101" s="22"/>
    </row>
    <row r="102" spans="1:32" x14ac:dyDescent="0.2">
      <c r="A102" t="s">
        <v>243</v>
      </c>
      <c r="B102" t="s">
        <v>244</v>
      </c>
      <c r="F102" t="s">
        <v>793</v>
      </c>
      <c r="G102" t="s">
        <v>794</v>
      </c>
      <c r="Y102" s="20" t="s">
        <v>209</v>
      </c>
      <c r="Z102" s="20" t="s">
        <v>210</v>
      </c>
      <c r="AB102" s="20">
        <v>72091810</v>
      </c>
      <c r="AC102" s="20">
        <v>2.0299999999999998</v>
      </c>
      <c r="AD102" s="20">
        <v>0.36</v>
      </c>
      <c r="AE102" s="20"/>
      <c r="AF102" s="20"/>
    </row>
    <row r="103" spans="1:32" x14ac:dyDescent="0.2">
      <c r="A103" t="s">
        <v>245</v>
      </c>
      <c r="B103" t="s">
        <v>246</v>
      </c>
      <c r="F103" t="s">
        <v>795</v>
      </c>
      <c r="G103" t="s">
        <v>796</v>
      </c>
      <c r="Y103" s="22" t="s">
        <v>1055</v>
      </c>
      <c r="Z103" s="22" t="s">
        <v>1056</v>
      </c>
      <c r="AB103" s="22">
        <v>72091891</v>
      </c>
      <c r="AC103" s="20">
        <v>2.0299999999999998</v>
      </c>
      <c r="AD103" s="20">
        <v>0.36</v>
      </c>
      <c r="AE103" s="22"/>
      <c r="AF103" s="22"/>
    </row>
    <row r="104" spans="1:32" x14ac:dyDescent="0.2">
      <c r="A104" t="s">
        <v>247</v>
      </c>
      <c r="B104" t="s">
        <v>248</v>
      </c>
      <c r="F104" t="s">
        <v>797</v>
      </c>
      <c r="G104" t="s">
        <v>798</v>
      </c>
      <c r="Y104" s="20" t="s">
        <v>211</v>
      </c>
      <c r="Z104" s="20" t="s">
        <v>212</v>
      </c>
      <c r="AB104" s="20">
        <v>72091899</v>
      </c>
      <c r="AC104" s="20">
        <v>2.0299999999999998</v>
      </c>
      <c r="AD104" s="20">
        <v>0.36</v>
      </c>
      <c r="AE104" s="20"/>
      <c r="AF104" s="20"/>
    </row>
    <row r="105" spans="1:32" x14ac:dyDescent="0.2">
      <c r="A105" t="s">
        <v>249</v>
      </c>
      <c r="B105" t="s">
        <v>250</v>
      </c>
      <c r="F105" t="s">
        <v>799</v>
      </c>
      <c r="G105" t="s">
        <v>800</v>
      </c>
      <c r="Y105" s="20" t="s">
        <v>213</v>
      </c>
      <c r="Z105" s="20" t="s">
        <v>214</v>
      </c>
      <c r="AB105" s="20">
        <v>72092500</v>
      </c>
      <c r="AC105" s="20">
        <v>2.0299999999999998</v>
      </c>
      <c r="AD105" s="20">
        <v>0.36</v>
      </c>
      <c r="AE105" s="20"/>
      <c r="AF105" s="20"/>
    </row>
    <row r="106" spans="1:32" x14ac:dyDescent="0.2">
      <c r="A106" t="s">
        <v>251</v>
      </c>
      <c r="B106" t="s">
        <v>252</v>
      </c>
      <c r="F106" t="s">
        <v>801</v>
      </c>
      <c r="G106" t="s">
        <v>802</v>
      </c>
      <c r="Y106" s="20" t="s">
        <v>215</v>
      </c>
      <c r="Z106" s="20" t="s">
        <v>216</v>
      </c>
      <c r="AB106" s="20">
        <v>72092610</v>
      </c>
      <c r="AC106" s="20">
        <v>2.0299999999999998</v>
      </c>
      <c r="AD106" s="20">
        <v>0.36</v>
      </c>
      <c r="AE106" s="20"/>
      <c r="AF106" s="20"/>
    </row>
    <row r="107" spans="1:32" x14ac:dyDescent="0.2">
      <c r="A107" t="s">
        <v>253</v>
      </c>
      <c r="B107" t="s">
        <v>254</v>
      </c>
      <c r="F107" t="s">
        <v>803</v>
      </c>
      <c r="G107" t="s">
        <v>804</v>
      </c>
      <c r="Y107" s="20" t="s">
        <v>217</v>
      </c>
      <c r="Z107" s="20" t="s">
        <v>218</v>
      </c>
      <c r="AB107" s="20">
        <v>72092690</v>
      </c>
      <c r="AC107" s="20">
        <v>2.0299999999999998</v>
      </c>
      <c r="AD107" s="20">
        <v>0.36</v>
      </c>
      <c r="AE107" s="20"/>
      <c r="AF107" s="20"/>
    </row>
    <row r="108" spans="1:32" x14ac:dyDescent="0.2">
      <c r="A108" t="s">
        <v>255</v>
      </c>
      <c r="B108" t="s">
        <v>256</v>
      </c>
      <c r="F108" t="s">
        <v>805</v>
      </c>
      <c r="G108" t="s">
        <v>806</v>
      </c>
      <c r="Y108" s="20" t="s">
        <v>219</v>
      </c>
      <c r="Z108" s="20" t="s">
        <v>220</v>
      </c>
      <c r="AB108" s="20">
        <v>72092710</v>
      </c>
      <c r="AC108" s="20">
        <v>2.0299999999999998</v>
      </c>
      <c r="AD108" s="20">
        <v>0.36</v>
      </c>
      <c r="AE108" s="20"/>
      <c r="AF108" s="20"/>
    </row>
    <row r="109" spans="1:32" x14ac:dyDescent="0.2">
      <c r="A109" t="s">
        <v>257</v>
      </c>
      <c r="B109" t="s">
        <v>258</v>
      </c>
      <c r="F109" t="s">
        <v>807</v>
      </c>
      <c r="G109" t="s">
        <v>808</v>
      </c>
      <c r="Y109" s="20" t="s">
        <v>221</v>
      </c>
      <c r="Z109" s="20" t="s">
        <v>222</v>
      </c>
      <c r="AB109" s="20">
        <v>72092790</v>
      </c>
      <c r="AC109" s="20">
        <v>2.0299999999999998</v>
      </c>
      <c r="AD109" s="20">
        <v>0.36</v>
      </c>
      <c r="AE109" s="20"/>
      <c r="AF109" s="20"/>
    </row>
    <row r="110" spans="1:32" x14ac:dyDescent="0.2">
      <c r="A110" t="s">
        <v>259</v>
      </c>
      <c r="B110" t="s">
        <v>260</v>
      </c>
      <c r="F110" t="s">
        <v>809</v>
      </c>
      <c r="G110" t="s">
        <v>810</v>
      </c>
      <c r="Y110" s="22" t="s">
        <v>1057</v>
      </c>
      <c r="Z110" s="22" t="s">
        <v>1058</v>
      </c>
      <c r="AB110" s="22">
        <v>72092810</v>
      </c>
      <c r="AC110" s="20">
        <v>2.0299999999999998</v>
      </c>
      <c r="AD110" s="20">
        <v>0.36</v>
      </c>
      <c r="AE110" s="22"/>
      <c r="AF110" s="22"/>
    </row>
    <row r="111" spans="1:32" x14ac:dyDescent="0.2">
      <c r="A111" t="s">
        <v>261</v>
      </c>
      <c r="B111" t="s">
        <v>262</v>
      </c>
      <c r="F111" t="s">
        <v>811</v>
      </c>
      <c r="G111" t="s">
        <v>812</v>
      </c>
      <c r="Y111" s="20" t="s">
        <v>223</v>
      </c>
      <c r="Z111" s="20" t="s">
        <v>224</v>
      </c>
      <c r="AB111" s="20">
        <v>72092890</v>
      </c>
      <c r="AC111" s="20">
        <v>2.0299999999999998</v>
      </c>
      <c r="AD111" s="20">
        <v>0.36</v>
      </c>
      <c r="AE111" s="20"/>
      <c r="AF111" s="20"/>
    </row>
    <row r="112" spans="1:32" x14ac:dyDescent="0.2">
      <c r="A112" t="s">
        <v>263</v>
      </c>
      <c r="B112" t="s">
        <v>264</v>
      </c>
      <c r="F112" t="s">
        <v>813</v>
      </c>
      <c r="G112" t="s">
        <v>814</v>
      </c>
      <c r="Y112" s="20" t="s">
        <v>225</v>
      </c>
      <c r="Z112" s="20" t="s">
        <v>226</v>
      </c>
      <c r="AB112" s="20">
        <v>72099020</v>
      </c>
      <c r="AC112" s="20">
        <v>2.0299999999999998</v>
      </c>
      <c r="AD112" s="20">
        <v>0.36</v>
      </c>
      <c r="AE112" s="20"/>
      <c r="AF112" s="20"/>
    </row>
    <row r="113" spans="1:32" x14ac:dyDescent="0.2">
      <c r="A113" t="s">
        <v>265</v>
      </c>
      <c r="B113" t="s">
        <v>266</v>
      </c>
      <c r="F113" t="s">
        <v>815</v>
      </c>
      <c r="G113" t="s">
        <v>816</v>
      </c>
      <c r="Y113" s="20" t="s">
        <v>227</v>
      </c>
      <c r="Z113" s="20" t="s">
        <v>228</v>
      </c>
      <c r="AB113" s="20">
        <v>72099080</v>
      </c>
      <c r="AC113" s="20">
        <v>2.0299999999999998</v>
      </c>
      <c r="AD113" s="20">
        <v>0.36</v>
      </c>
      <c r="AE113" s="20"/>
      <c r="AF113" s="20"/>
    </row>
    <row r="114" spans="1:32" x14ac:dyDescent="0.2">
      <c r="A114" t="s">
        <v>267</v>
      </c>
      <c r="B114" t="s">
        <v>268</v>
      </c>
      <c r="F114" t="s">
        <v>817</v>
      </c>
      <c r="G114" t="s">
        <v>818</v>
      </c>
      <c r="Y114" s="20" t="s">
        <v>229</v>
      </c>
      <c r="Z114" s="20" t="s">
        <v>230</v>
      </c>
      <c r="AB114" s="20">
        <v>72101100</v>
      </c>
      <c r="AC114" s="20">
        <v>1.97</v>
      </c>
      <c r="AD114" s="20">
        <v>0.39</v>
      </c>
      <c r="AE114" s="20"/>
      <c r="AF114" s="20"/>
    </row>
    <row r="115" spans="1:32" x14ac:dyDescent="0.2">
      <c r="A115" t="s">
        <v>269</v>
      </c>
      <c r="B115" t="s">
        <v>270</v>
      </c>
      <c r="F115" t="s">
        <v>819</v>
      </c>
      <c r="G115" t="s">
        <v>820</v>
      </c>
      <c r="Y115" s="20" t="s">
        <v>231</v>
      </c>
      <c r="Z115" s="20" t="s">
        <v>232</v>
      </c>
      <c r="AB115" s="20">
        <v>72101220</v>
      </c>
      <c r="AC115" s="20">
        <v>1.97</v>
      </c>
      <c r="AD115" s="20">
        <v>0.39</v>
      </c>
      <c r="AE115" s="20"/>
      <c r="AF115" s="20"/>
    </row>
    <row r="116" spans="1:32" x14ac:dyDescent="0.2">
      <c r="A116" t="s">
        <v>271</v>
      </c>
      <c r="B116" t="s">
        <v>272</v>
      </c>
      <c r="F116" t="s">
        <v>821</v>
      </c>
      <c r="G116" t="s">
        <v>822</v>
      </c>
      <c r="Y116" s="20" t="s">
        <v>233</v>
      </c>
      <c r="Z116" s="20" t="s">
        <v>234</v>
      </c>
      <c r="AB116" s="20">
        <v>72101280</v>
      </c>
      <c r="AC116" s="20">
        <v>1.97</v>
      </c>
      <c r="AD116" s="20">
        <v>0.39</v>
      </c>
      <c r="AE116" s="20"/>
      <c r="AF116" s="20"/>
    </row>
    <row r="117" spans="1:32" x14ac:dyDescent="0.2">
      <c r="A117" t="s">
        <v>273</v>
      </c>
      <c r="B117" t="s">
        <v>274</v>
      </c>
      <c r="F117" t="s">
        <v>823</v>
      </c>
      <c r="G117" t="s">
        <v>824</v>
      </c>
      <c r="Y117" s="20" t="s">
        <v>235</v>
      </c>
      <c r="Z117" s="20" t="s">
        <v>236</v>
      </c>
      <c r="AB117" s="20">
        <v>72102000</v>
      </c>
      <c r="AC117" s="20">
        <v>1.97</v>
      </c>
      <c r="AD117" s="20">
        <v>0.39</v>
      </c>
      <c r="AE117" s="20"/>
      <c r="AF117" s="20"/>
    </row>
    <row r="118" spans="1:32" x14ac:dyDescent="0.2">
      <c r="A118" t="s">
        <v>275</v>
      </c>
      <c r="B118" t="s">
        <v>276</v>
      </c>
      <c r="F118" t="s">
        <v>825</v>
      </c>
      <c r="G118" t="s">
        <v>826</v>
      </c>
      <c r="Y118" s="20" t="s">
        <v>237</v>
      </c>
      <c r="Z118" s="20" t="s">
        <v>238</v>
      </c>
      <c r="AB118" s="20">
        <v>72103000</v>
      </c>
      <c r="AC118" s="20">
        <v>1.97</v>
      </c>
      <c r="AD118" s="20">
        <v>0.39</v>
      </c>
      <c r="AE118" s="20"/>
      <c r="AF118" s="20"/>
    </row>
    <row r="119" spans="1:32" x14ac:dyDescent="0.2">
      <c r="A119" t="s">
        <v>277</v>
      </c>
      <c r="B119" t="s">
        <v>278</v>
      </c>
      <c r="F119" t="s">
        <v>827</v>
      </c>
      <c r="G119" t="s">
        <v>828</v>
      </c>
      <c r="Y119" s="20" t="s">
        <v>239</v>
      </c>
      <c r="Z119" s="20" t="s">
        <v>240</v>
      </c>
      <c r="AB119" s="20">
        <v>72104100</v>
      </c>
      <c r="AC119" s="20">
        <v>1.97</v>
      </c>
      <c r="AD119" s="20">
        <v>0.39</v>
      </c>
      <c r="AE119" s="20"/>
      <c r="AF119" s="20"/>
    </row>
    <row r="120" spans="1:32" x14ac:dyDescent="0.2">
      <c r="A120" t="s">
        <v>279</v>
      </c>
      <c r="B120" t="s">
        <v>280</v>
      </c>
      <c r="F120" t="s">
        <v>829</v>
      </c>
      <c r="G120" t="s">
        <v>830</v>
      </c>
      <c r="Y120" s="20" t="s">
        <v>241</v>
      </c>
      <c r="Z120" s="20" t="s">
        <v>242</v>
      </c>
      <c r="AB120" s="20">
        <v>72104900</v>
      </c>
      <c r="AC120" s="20">
        <v>1.97</v>
      </c>
      <c r="AD120" s="20">
        <v>0.39</v>
      </c>
      <c r="AE120" s="20"/>
      <c r="AF120" s="20"/>
    </row>
    <row r="121" spans="1:32" x14ac:dyDescent="0.2">
      <c r="A121" t="s">
        <v>281</v>
      </c>
      <c r="B121" t="s">
        <v>282</v>
      </c>
      <c r="F121" t="s">
        <v>831</v>
      </c>
      <c r="G121" t="s">
        <v>832</v>
      </c>
      <c r="Y121" s="20" t="s">
        <v>243</v>
      </c>
      <c r="Z121" s="20" t="s">
        <v>244</v>
      </c>
      <c r="AB121" s="20">
        <v>72105000</v>
      </c>
      <c r="AC121" s="20">
        <v>1.97</v>
      </c>
      <c r="AD121" s="20">
        <v>0.39</v>
      </c>
      <c r="AE121" s="20"/>
      <c r="AF121" s="20"/>
    </row>
    <row r="122" spans="1:32" x14ac:dyDescent="0.2">
      <c r="A122" t="s">
        <v>283</v>
      </c>
      <c r="B122" t="s">
        <v>284</v>
      </c>
      <c r="F122" t="s">
        <v>833</v>
      </c>
      <c r="G122" t="s">
        <v>834</v>
      </c>
      <c r="Y122" s="20" t="s">
        <v>245</v>
      </c>
      <c r="Z122" s="20" t="s">
        <v>246</v>
      </c>
      <c r="AB122" s="20">
        <v>72106100</v>
      </c>
      <c r="AC122" s="20">
        <v>1.97</v>
      </c>
      <c r="AD122" s="20">
        <v>0.39</v>
      </c>
      <c r="AE122" s="20"/>
      <c r="AF122" s="20"/>
    </row>
    <row r="123" spans="1:32" x14ac:dyDescent="0.2">
      <c r="A123" t="s">
        <v>285</v>
      </c>
      <c r="B123" t="s">
        <v>286</v>
      </c>
      <c r="F123" t="s">
        <v>835</v>
      </c>
      <c r="G123" t="s">
        <v>836</v>
      </c>
      <c r="Y123" s="20" t="s">
        <v>247</v>
      </c>
      <c r="Z123" s="20" t="s">
        <v>248</v>
      </c>
      <c r="AB123" s="20">
        <v>72106900</v>
      </c>
      <c r="AC123" s="20">
        <v>1.97</v>
      </c>
      <c r="AD123" s="20">
        <v>0.39</v>
      </c>
      <c r="AE123" s="20"/>
      <c r="AF123" s="20"/>
    </row>
    <row r="124" spans="1:32" x14ac:dyDescent="0.2">
      <c r="A124" t="s">
        <v>287</v>
      </c>
      <c r="B124" t="s">
        <v>288</v>
      </c>
      <c r="F124" t="s">
        <v>837</v>
      </c>
      <c r="G124" t="s">
        <v>838</v>
      </c>
      <c r="Y124" s="20" t="s">
        <v>249</v>
      </c>
      <c r="Z124" s="20" t="s">
        <v>250</v>
      </c>
      <c r="AB124" s="20">
        <v>72107010</v>
      </c>
      <c r="AC124" s="20">
        <v>1.97</v>
      </c>
      <c r="AD124" s="20">
        <v>0.39</v>
      </c>
      <c r="AE124" s="20"/>
      <c r="AF124" s="20"/>
    </row>
    <row r="125" spans="1:32" x14ac:dyDescent="0.2">
      <c r="A125" t="s">
        <v>289</v>
      </c>
      <c r="B125" t="s">
        <v>290</v>
      </c>
      <c r="F125" t="s">
        <v>839</v>
      </c>
      <c r="G125" t="s">
        <v>840</v>
      </c>
      <c r="Y125" s="20" t="s">
        <v>251</v>
      </c>
      <c r="Z125" s="20" t="s">
        <v>252</v>
      </c>
      <c r="AB125" s="20">
        <v>72107080</v>
      </c>
      <c r="AC125" s="20">
        <v>1.97</v>
      </c>
      <c r="AD125" s="20">
        <v>0.39</v>
      </c>
      <c r="AE125" s="20"/>
      <c r="AF125" s="20"/>
    </row>
    <row r="126" spans="1:32" x14ac:dyDescent="0.2">
      <c r="A126" t="s">
        <v>291</v>
      </c>
      <c r="B126" t="s">
        <v>292</v>
      </c>
      <c r="F126" t="s">
        <v>841</v>
      </c>
      <c r="G126" t="s">
        <v>842</v>
      </c>
      <c r="Y126" s="20" t="s">
        <v>253</v>
      </c>
      <c r="Z126" s="20" t="s">
        <v>254</v>
      </c>
      <c r="AB126" s="20">
        <v>72109030</v>
      </c>
      <c r="AC126" s="20">
        <v>1.97</v>
      </c>
      <c r="AD126" s="20">
        <v>0.39</v>
      </c>
      <c r="AE126" s="20"/>
      <c r="AF126" s="20"/>
    </row>
    <row r="127" spans="1:32" x14ac:dyDescent="0.2">
      <c r="A127" t="s">
        <v>293</v>
      </c>
      <c r="B127" t="s">
        <v>294</v>
      </c>
      <c r="F127" t="s">
        <v>843</v>
      </c>
      <c r="G127" t="s">
        <v>844</v>
      </c>
      <c r="Y127" s="20" t="s">
        <v>255</v>
      </c>
      <c r="Z127" s="20" t="s">
        <v>256</v>
      </c>
      <c r="AB127" s="20">
        <v>72109040</v>
      </c>
      <c r="AC127" s="20">
        <v>1.97</v>
      </c>
      <c r="AD127" s="20">
        <v>0.39</v>
      </c>
      <c r="AE127" s="20"/>
      <c r="AF127" s="20"/>
    </row>
    <row r="128" spans="1:32" x14ac:dyDescent="0.2">
      <c r="A128" t="s">
        <v>295</v>
      </c>
      <c r="B128" t="s">
        <v>296</v>
      </c>
      <c r="F128" t="s">
        <v>845</v>
      </c>
      <c r="G128" t="s">
        <v>846</v>
      </c>
      <c r="Y128" s="20" t="s">
        <v>257</v>
      </c>
      <c r="Z128" s="20" t="s">
        <v>258</v>
      </c>
      <c r="AB128" s="20">
        <v>72109080</v>
      </c>
      <c r="AC128" s="20">
        <v>1.97</v>
      </c>
      <c r="AD128" s="20">
        <v>0.39</v>
      </c>
      <c r="AE128" s="20"/>
      <c r="AF128" s="20"/>
    </row>
    <row r="129" spans="1:32" x14ac:dyDescent="0.2">
      <c r="A129" t="s">
        <v>297</v>
      </c>
      <c r="B129" t="s">
        <v>298</v>
      </c>
      <c r="F129" t="s">
        <v>847</v>
      </c>
      <c r="G129" t="s">
        <v>848</v>
      </c>
      <c r="Y129" s="20" t="s">
        <v>259</v>
      </c>
      <c r="Z129" s="20" t="s">
        <v>260</v>
      </c>
      <c r="AB129" s="20">
        <v>72111300</v>
      </c>
      <c r="AC129" s="20">
        <v>2.0099999999999998</v>
      </c>
      <c r="AD129" s="20">
        <v>0.27</v>
      </c>
      <c r="AE129" s="20"/>
      <c r="AF129" s="20"/>
    </row>
    <row r="130" spans="1:32" x14ac:dyDescent="0.2">
      <c r="A130" t="s">
        <v>299</v>
      </c>
      <c r="B130" t="s">
        <v>300</v>
      </c>
      <c r="F130" t="s">
        <v>849</v>
      </c>
      <c r="G130" t="s">
        <v>850</v>
      </c>
      <c r="Y130" s="20" t="s">
        <v>261</v>
      </c>
      <c r="Z130" s="20" t="s">
        <v>262</v>
      </c>
      <c r="AB130" s="20">
        <v>72111400</v>
      </c>
      <c r="AC130" s="20">
        <v>2.0099999999999998</v>
      </c>
      <c r="AD130" s="20">
        <v>0.27</v>
      </c>
      <c r="AE130" s="20"/>
      <c r="AF130" s="20"/>
    </row>
    <row r="131" spans="1:32" x14ac:dyDescent="0.2">
      <c r="A131" t="s">
        <v>301</v>
      </c>
      <c r="B131" t="s">
        <v>302</v>
      </c>
      <c r="F131" t="s">
        <v>851</v>
      </c>
      <c r="G131" t="s">
        <v>852</v>
      </c>
      <c r="Y131" s="20" t="s">
        <v>263</v>
      </c>
      <c r="Z131" s="20" t="s">
        <v>264</v>
      </c>
      <c r="AB131" s="20">
        <v>72111900</v>
      </c>
      <c r="AC131" s="20">
        <v>2.0099999999999998</v>
      </c>
      <c r="AD131" s="20">
        <v>0.27</v>
      </c>
      <c r="AE131" s="20"/>
      <c r="AF131" s="20"/>
    </row>
    <row r="132" spans="1:32" x14ac:dyDescent="0.2">
      <c r="A132" t="s">
        <v>303</v>
      </c>
      <c r="B132" t="s">
        <v>304</v>
      </c>
      <c r="F132" t="s">
        <v>853</v>
      </c>
      <c r="G132" t="s">
        <v>854</v>
      </c>
      <c r="Y132" s="22" t="s">
        <v>1059</v>
      </c>
      <c r="Z132" s="22" t="s">
        <v>1060</v>
      </c>
      <c r="AB132" s="22">
        <v>72112320</v>
      </c>
      <c r="AC132" s="20">
        <v>2.0299999999999998</v>
      </c>
      <c r="AD132" s="20">
        <v>0.36</v>
      </c>
      <c r="AE132" s="22"/>
      <c r="AF132" s="22"/>
    </row>
    <row r="133" spans="1:32" x14ac:dyDescent="0.2">
      <c r="A133" t="s">
        <v>305</v>
      </c>
      <c r="B133" t="s">
        <v>306</v>
      </c>
      <c r="F133" t="s">
        <v>855</v>
      </c>
      <c r="G133" t="s">
        <v>856</v>
      </c>
      <c r="Y133" s="22" t="s">
        <v>1061</v>
      </c>
      <c r="Z133" s="22" t="s">
        <v>1062</v>
      </c>
      <c r="AB133" s="22">
        <v>72112330</v>
      </c>
      <c r="AC133" s="20">
        <v>2.0299999999999998</v>
      </c>
      <c r="AD133" s="20">
        <v>0.36</v>
      </c>
      <c r="AE133" s="22"/>
      <c r="AF133" s="22"/>
    </row>
    <row r="134" spans="1:32" x14ac:dyDescent="0.2">
      <c r="A134" t="s">
        <v>307</v>
      </c>
      <c r="B134" t="s">
        <v>308</v>
      </c>
      <c r="F134" t="s">
        <v>857</v>
      </c>
      <c r="G134" t="s">
        <v>858</v>
      </c>
      <c r="Y134" s="22" t="s">
        <v>1063</v>
      </c>
      <c r="Z134" s="22" t="s">
        <v>1064</v>
      </c>
      <c r="AB134" s="22">
        <v>72112380</v>
      </c>
      <c r="AC134" s="20">
        <v>2.0299999999999998</v>
      </c>
      <c r="AD134" s="20">
        <v>0.36</v>
      </c>
      <c r="AE134" s="22"/>
      <c r="AF134" s="22"/>
    </row>
    <row r="135" spans="1:32" x14ac:dyDescent="0.2">
      <c r="A135" t="s">
        <v>309</v>
      </c>
      <c r="B135" t="s">
        <v>310</v>
      </c>
      <c r="F135" t="s">
        <v>859</v>
      </c>
      <c r="G135" t="s">
        <v>860</v>
      </c>
      <c r="Y135" s="20" t="s">
        <v>265</v>
      </c>
      <c r="Z135" s="20" t="s">
        <v>266</v>
      </c>
      <c r="AB135" s="20">
        <v>72112900</v>
      </c>
      <c r="AC135" s="20">
        <v>2.0299999999999998</v>
      </c>
      <c r="AD135" s="20">
        <v>0.36</v>
      </c>
      <c r="AE135" s="20"/>
      <c r="AF135" s="20"/>
    </row>
    <row r="136" spans="1:32" x14ac:dyDescent="0.2">
      <c r="A136" t="s">
        <v>311</v>
      </c>
      <c r="B136" t="s">
        <v>312</v>
      </c>
      <c r="F136" t="s">
        <v>861</v>
      </c>
      <c r="G136" t="s">
        <v>862</v>
      </c>
      <c r="Y136" s="20" t="s">
        <v>267</v>
      </c>
      <c r="Z136" s="20" t="s">
        <v>268</v>
      </c>
      <c r="AB136" s="20">
        <v>72119020</v>
      </c>
      <c r="AC136" s="20">
        <v>2.0299999999999998</v>
      </c>
      <c r="AD136" s="20">
        <v>0.36</v>
      </c>
      <c r="AE136" s="20"/>
      <c r="AF136" s="20"/>
    </row>
    <row r="137" spans="1:32" x14ac:dyDescent="0.2">
      <c r="A137" t="s">
        <v>313</v>
      </c>
      <c r="B137" t="s">
        <v>314</v>
      </c>
      <c r="F137" t="s">
        <v>863</v>
      </c>
      <c r="G137" t="s">
        <v>864</v>
      </c>
      <c r="Y137" s="22" t="s">
        <v>1065</v>
      </c>
      <c r="Z137" s="22" t="s">
        <v>1066</v>
      </c>
      <c r="AB137" s="22">
        <v>72119080</v>
      </c>
      <c r="AC137" s="20">
        <v>2.0299999999999998</v>
      </c>
      <c r="AD137" s="20">
        <v>0.36</v>
      </c>
      <c r="AE137" s="22"/>
      <c r="AF137" s="22"/>
    </row>
    <row r="138" spans="1:32" x14ac:dyDescent="0.2">
      <c r="A138" t="s">
        <v>315</v>
      </c>
      <c r="B138" t="s">
        <v>316</v>
      </c>
      <c r="F138" t="s">
        <v>865</v>
      </c>
      <c r="G138" t="s">
        <v>866</v>
      </c>
      <c r="Y138" s="20" t="s">
        <v>269</v>
      </c>
      <c r="Z138" s="20" t="s">
        <v>270</v>
      </c>
      <c r="AB138" s="20">
        <v>72121010</v>
      </c>
      <c r="AC138" s="20">
        <v>1.97</v>
      </c>
      <c r="AD138" s="20">
        <v>0.39</v>
      </c>
      <c r="AE138" s="20"/>
      <c r="AF138" s="20"/>
    </row>
    <row r="139" spans="1:32" x14ac:dyDescent="0.2">
      <c r="A139" t="s">
        <v>317</v>
      </c>
      <c r="B139" t="s">
        <v>318</v>
      </c>
      <c r="F139" t="s">
        <v>867</v>
      </c>
      <c r="G139" t="s">
        <v>868</v>
      </c>
      <c r="Y139" s="20" t="s">
        <v>271</v>
      </c>
      <c r="Z139" s="20" t="s">
        <v>272</v>
      </c>
      <c r="AB139" s="20">
        <v>72121090</v>
      </c>
      <c r="AC139" s="20">
        <v>1.97</v>
      </c>
      <c r="AD139" s="20">
        <v>0.39</v>
      </c>
      <c r="AE139" s="20"/>
      <c r="AF139" s="20"/>
    </row>
    <row r="140" spans="1:32" x14ac:dyDescent="0.2">
      <c r="A140" t="s">
        <v>319</v>
      </c>
      <c r="B140" t="s">
        <v>320</v>
      </c>
      <c r="F140" t="s">
        <v>869</v>
      </c>
      <c r="G140" t="s">
        <v>870</v>
      </c>
      <c r="Y140" s="22" t="s">
        <v>1067</v>
      </c>
      <c r="Z140" s="22" t="s">
        <v>1068</v>
      </c>
      <c r="AB140" s="22">
        <v>72122000</v>
      </c>
      <c r="AC140" s="20">
        <v>1.97</v>
      </c>
      <c r="AD140" s="20">
        <v>0.39</v>
      </c>
      <c r="AE140" s="22"/>
      <c r="AF140" s="22"/>
    </row>
    <row r="141" spans="1:32" x14ac:dyDescent="0.2">
      <c r="A141" t="s">
        <v>321</v>
      </c>
      <c r="B141" t="s">
        <v>322</v>
      </c>
      <c r="F141" t="s">
        <v>871</v>
      </c>
      <c r="G141" t="s">
        <v>872</v>
      </c>
      <c r="Y141" s="20" t="s">
        <v>273</v>
      </c>
      <c r="Z141" s="20" t="s">
        <v>274</v>
      </c>
      <c r="AB141" s="20">
        <v>72123000</v>
      </c>
      <c r="AC141" s="20">
        <v>1.97</v>
      </c>
      <c r="AD141" s="20">
        <v>0.39</v>
      </c>
      <c r="AE141" s="20"/>
      <c r="AF141" s="20"/>
    </row>
    <row r="142" spans="1:32" x14ac:dyDescent="0.2">
      <c r="A142" t="s">
        <v>323</v>
      </c>
      <c r="B142" t="s">
        <v>324</v>
      </c>
      <c r="F142" t="s">
        <v>873</v>
      </c>
      <c r="G142" t="s">
        <v>874</v>
      </c>
      <c r="Y142" s="20" t="s">
        <v>275</v>
      </c>
      <c r="Z142" s="20" t="s">
        <v>276</v>
      </c>
      <c r="AB142" s="20">
        <v>72124020</v>
      </c>
      <c r="AC142" s="20">
        <v>1.97</v>
      </c>
      <c r="AD142" s="20">
        <v>0.39</v>
      </c>
      <c r="AE142" s="20"/>
      <c r="AF142" s="20"/>
    </row>
    <row r="143" spans="1:32" x14ac:dyDescent="0.2">
      <c r="A143" t="s">
        <v>325</v>
      </c>
      <c r="B143" t="s">
        <v>326</v>
      </c>
      <c r="F143" t="s">
        <v>875</v>
      </c>
      <c r="G143" t="s">
        <v>876</v>
      </c>
      <c r="Y143" s="20" t="s">
        <v>277</v>
      </c>
      <c r="Z143" s="20" t="s">
        <v>278</v>
      </c>
      <c r="AB143" s="20">
        <v>72124080</v>
      </c>
      <c r="AC143" s="20">
        <v>1.97</v>
      </c>
      <c r="AD143" s="20">
        <v>0.39</v>
      </c>
      <c r="AE143" s="20"/>
      <c r="AF143" s="20"/>
    </row>
    <row r="144" spans="1:32" x14ac:dyDescent="0.2">
      <c r="A144" t="s">
        <v>327</v>
      </c>
      <c r="B144" t="s">
        <v>328</v>
      </c>
      <c r="F144" t="s">
        <v>877</v>
      </c>
      <c r="G144" t="s">
        <v>878</v>
      </c>
      <c r="Y144" s="20" t="s">
        <v>279</v>
      </c>
      <c r="Z144" s="20" t="s">
        <v>280</v>
      </c>
      <c r="AB144" s="20">
        <v>72125020</v>
      </c>
      <c r="AC144" s="20">
        <v>1.97</v>
      </c>
      <c r="AD144" s="20">
        <v>0.39</v>
      </c>
      <c r="AE144" s="20"/>
      <c r="AF144" s="20"/>
    </row>
    <row r="145" spans="1:32" x14ac:dyDescent="0.2">
      <c r="A145" t="s">
        <v>329</v>
      </c>
      <c r="B145" t="s">
        <v>330</v>
      </c>
      <c r="F145" t="s">
        <v>879</v>
      </c>
      <c r="G145" t="s">
        <v>880</v>
      </c>
      <c r="Y145" s="20" t="s">
        <v>281</v>
      </c>
      <c r="Z145" s="20" t="s">
        <v>282</v>
      </c>
      <c r="AB145" s="20">
        <v>72125030</v>
      </c>
      <c r="AC145" s="20">
        <v>1.97</v>
      </c>
      <c r="AD145" s="20">
        <v>0.39</v>
      </c>
      <c r="AE145" s="20"/>
      <c r="AF145" s="20"/>
    </row>
    <row r="146" spans="1:32" x14ac:dyDescent="0.2">
      <c r="A146" t="s">
        <v>331</v>
      </c>
      <c r="B146" t="s">
        <v>332</v>
      </c>
      <c r="F146" t="s">
        <v>881</v>
      </c>
      <c r="G146" t="s">
        <v>882</v>
      </c>
      <c r="Y146" s="20" t="s">
        <v>283</v>
      </c>
      <c r="Z146" s="20" t="s">
        <v>284</v>
      </c>
      <c r="AB146" s="20">
        <v>72125040</v>
      </c>
      <c r="AC146" s="20">
        <v>1.97</v>
      </c>
      <c r="AD146" s="20">
        <v>0.39</v>
      </c>
      <c r="AE146" s="20"/>
      <c r="AF146" s="20"/>
    </row>
    <row r="147" spans="1:32" x14ac:dyDescent="0.2">
      <c r="A147" t="s">
        <v>333</v>
      </c>
      <c r="B147" t="s">
        <v>334</v>
      </c>
      <c r="F147" t="s">
        <v>883</v>
      </c>
      <c r="G147" t="s">
        <v>884</v>
      </c>
      <c r="Y147" s="20" t="s">
        <v>285</v>
      </c>
      <c r="Z147" s="20" t="s">
        <v>286</v>
      </c>
      <c r="AB147" s="20">
        <v>72125061</v>
      </c>
      <c r="AC147" s="20">
        <v>1.97</v>
      </c>
      <c r="AD147" s="20">
        <v>0.39</v>
      </c>
      <c r="AE147" s="20"/>
      <c r="AF147" s="20"/>
    </row>
    <row r="148" spans="1:32" x14ac:dyDescent="0.2">
      <c r="A148" t="s">
        <v>335</v>
      </c>
      <c r="B148" t="s">
        <v>336</v>
      </c>
      <c r="F148" t="s">
        <v>885</v>
      </c>
      <c r="G148" t="s">
        <v>886</v>
      </c>
      <c r="Y148" s="20" t="s">
        <v>287</v>
      </c>
      <c r="Z148" s="20" t="s">
        <v>288</v>
      </c>
      <c r="AB148" s="20">
        <v>72125069</v>
      </c>
      <c r="AC148" s="20">
        <v>1.97</v>
      </c>
      <c r="AD148" s="20">
        <v>0.39</v>
      </c>
      <c r="AE148" s="20"/>
      <c r="AF148" s="20"/>
    </row>
    <row r="149" spans="1:32" x14ac:dyDescent="0.2">
      <c r="A149" t="s">
        <v>337</v>
      </c>
      <c r="B149" t="s">
        <v>338</v>
      </c>
      <c r="F149" t="s">
        <v>887</v>
      </c>
      <c r="G149" t="s">
        <v>888</v>
      </c>
      <c r="Y149" s="22" t="s">
        <v>1069</v>
      </c>
      <c r="Z149" s="22" t="s">
        <v>1070</v>
      </c>
      <c r="AB149" s="22">
        <v>72125090</v>
      </c>
      <c r="AC149" s="20">
        <v>1.97</v>
      </c>
      <c r="AD149" s="20">
        <v>0.39</v>
      </c>
      <c r="AE149" s="22"/>
      <c r="AF149" s="22"/>
    </row>
    <row r="150" spans="1:32" x14ac:dyDescent="0.2">
      <c r="A150" t="s">
        <v>339</v>
      </c>
      <c r="B150" t="s">
        <v>340</v>
      </c>
      <c r="F150" t="s">
        <v>889</v>
      </c>
      <c r="G150" t="s">
        <v>890</v>
      </c>
      <c r="Y150" s="20" t="s">
        <v>289</v>
      </c>
      <c r="Z150" s="20" t="s">
        <v>290</v>
      </c>
      <c r="AB150" s="20">
        <v>72126000</v>
      </c>
      <c r="AC150" s="20">
        <v>1.97</v>
      </c>
      <c r="AD150" s="20">
        <v>0.39</v>
      </c>
      <c r="AE150" s="20"/>
      <c r="AF150" s="20"/>
    </row>
    <row r="151" spans="1:32" x14ac:dyDescent="0.2">
      <c r="A151" t="s">
        <v>341</v>
      </c>
      <c r="B151" t="s">
        <v>342</v>
      </c>
      <c r="F151" t="s">
        <v>891</v>
      </c>
      <c r="G151" t="s">
        <v>892</v>
      </c>
      <c r="Y151" s="20" t="s">
        <v>291</v>
      </c>
      <c r="Z151" s="20" t="s">
        <v>292</v>
      </c>
      <c r="AB151" s="20">
        <v>72131000</v>
      </c>
      <c r="AC151" s="20">
        <v>1.89</v>
      </c>
      <c r="AD151" s="20">
        <v>0.32</v>
      </c>
      <c r="AE151" s="20"/>
      <c r="AF151" s="20"/>
    </row>
    <row r="152" spans="1:32" x14ac:dyDescent="0.2">
      <c r="A152" t="s">
        <v>343</v>
      </c>
      <c r="B152" t="s">
        <v>344</v>
      </c>
      <c r="F152" t="s">
        <v>893</v>
      </c>
      <c r="G152" t="s">
        <v>894</v>
      </c>
      <c r="Y152" s="22" t="s">
        <v>1071</v>
      </c>
      <c r="Z152" s="22" t="s">
        <v>1072</v>
      </c>
      <c r="AB152" s="22">
        <v>72132000</v>
      </c>
      <c r="AC152" s="20">
        <v>1.89</v>
      </c>
      <c r="AD152" s="20">
        <v>0.32</v>
      </c>
      <c r="AE152" s="22"/>
      <c r="AF152" s="22"/>
    </row>
    <row r="153" spans="1:32" x14ac:dyDescent="0.2">
      <c r="A153" t="s">
        <v>345</v>
      </c>
      <c r="B153" t="s">
        <v>346</v>
      </c>
      <c r="F153" t="s">
        <v>895</v>
      </c>
      <c r="G153" t="s">
        <v>896</v>
      </c>
      <c r="Y153" s="20" t="s">
        <v>293</v>
      </c>
      <c r="Z153" s="20" t="s">
        <v>294</v>
      </c>
      <c r="AB153" s="20">
        <v>72139110</v>
      </c>
      <c r="AC153" s="20">
        <v>1.89</v>
      </c>
      <c r="AD153" s="20">
        <v>0.32</v>
      </c>
      <c r="AE153" s="20"/>
      <c r="AF153" s="20"/>
    </row>
    <row r="154" spans="1:32" x14ac:dyDescent="0.2">
      <c r="A154" t="s">
        <v>347</v>
      </c>
      <c r="B154" t="s">
        <v>348</v>
      </c>
      <c r="Y154" s="20" t="s">
        <v>295</v>
      </c>
      <c r="Z154" s="20" t="s">
        <v>296</v>
      </c>
      <c r="AB154" s="20">
        <v>72139120</v>
      </c>
      <c r="AC154" s="20">
        <v>1.89</v>
      </c>
      <c r="AD154" s="20">
        <v>0.32</v>
      </c>
      <c r="AE154" s="20"/>
      <c r="AF154" s="20"/>
    </row>
    <row r="155" spans="1:32" x14ac:dyDescent="0.2">
      <c r="A155" t="s">
        <v>349</v>
      </c>
      <c r="B155" t="s">
        <v>350</v>
      </c>
      <c r="Y155" s="20" t="s">
        <v>297</v>
      </c>
      <c r="Z155" s="20" t="s">
        <v>298</v>
      </c>
      <c r="AB155" s="20">
        <v>72139141</v>
      </c>
      <c r="AC155" s="20">
        <v>1.89</v>
      </c>
      <c r="AD155" s="20">
        <v>0.32</v>
      </c>
      <c r="AE155" s="20"/>
      <c r="AF155" s="20"/>
    </row>
    <row r="156" spans="1:32" x14ac:dyDescent="0.2">
      <c r="A156" t="s">
        <v>351</v>
      </c>
      <c r="B156" t="s">
        <v>352</v>
      </c>
      <c r="Y156" s="20" t="s">
        <v>299</v>
      </c>
      <c r="Z156" s="20" t="s">
        <v>300</v>
      </c>
      <c r="AB156" s="20">
        <v>72139149</v>
      </c>
      <c r="AC156" s="20">
        <v>1.89</v>
      </c>
      <c r="AD156" s="20">
        <v>0.32</v>
      </c>
      <c r="AE156" s="20"/>
      <c r="AF156" s="20"/>
    </row>
    <row r="157" spans="1:32" x14ac:dyDescent="0.2">
      <c r="A157" t="s">
        <v>353</v>
      </c>
      <c r="B157" t="s">
        <v>354</v>
      </c>
      <c r="Y157" s="20" t="s">
        <v>301</v>
      </c>
      <c r="Z157" s="20" t="s">
        <v>302</v>
      </c>
      <c r="AB157" s="20">
        <v>72139170</v>
      </c>
      <c r="AC157" s="20">
        <v>1.89</v>
      </c>
      <c r="AD157" s="20">
        <v>0.32</v>
      </c>
      <c r="AE157" s="20"/>
      <c r="AF157" s="20"/>
    </row>
    <row r="158" spans="1:32" x14ac:dyDescent="0.2">
      <c r="A158" t="s">
        <v>355</v>
      </c>
      <c r="B158" t="s">
        <v>356</v>
      </c>
      <c r="Y158" s="20" t="s">
        <v>303</v>
      </c>
      <c r="Z158" s="20" t="s">
        <v>304</v>
      </c>
      <c r="AB158" s="20">
        <v>72139190</v>
      </c>
      <c r="AC158" s="20">
        <v>1.89</v>
      </c>
      <c r="AD158" s="20">
        <v>0.32</v>
      </c>
      <c r="AE158" s="20"/>
      <c r="AF158" s="20"/>
    </row>
    <row r="159" spans="1:32" x14ac:dyDescent="0.2">
      <c r="A159" t="s">
        <v>357</v>
      </c>
      <c r="B159" t="s">
        <v>358</v>
      </c>
      <c r="Y159" s="20" t="s">
        <v>305</v>
      </c>
      <c r="Z159" s="20" t="s">
        <v>306</v>
      </c>
      <c r="AB159" s="20">
        <v>72139910</v>
      </c>
      <c r="AC159" s="20">
        <v>1.89</v>
      </c>
      <c r="AD159" s="20">
        <v>0.32</v>
      </c>
      <c r="AE159" s="20"/>
      <c r="AF159" s="20"/>
    </row>
    <row r="160" spans="1:32" x14ac:dyDescent="0.2">
      <c r="A160" t="s">
        <v>359</v>
      </c>
      <c r="B160" t="s">
        <v>360</v>
      </c>
      <c r="Y160" s="20" t="s">
        <v>307</v>
      </c>
      <c r="Z160" s="20" t="s">
        <v>308</v>
      </c>
      <c r="AB160" s="20">
        <v>72139990</v>
      </c>
      <c r="AC160" s="20">
        <v>1.89</v>
      </c>
      <c r="AD160" s="20">
        <v>0.32</v>
      </c>
      <c r="AE160" s="20"/>
      <c r="AF160" s="20"/>
    </row>
    <row r="161" spans="1:32" x14ac:dyDescent="0.2">
      <c r="A161" t="s">
        <v>361</v>
      </c>
      <c r="B161" t="s">
        <v>362</v>
      </c>
      <c r="Y161" s="20" t="s">
        <v>309</v>
      </c>
      <c r="Z161" s="20" t="s">
        <v>310</v>
      </c>
      <c r="AB161" s="20">
        <v>72141000</v>
      </c>
      <c r="AC161" s="20">
        <v>2.65</v>
      </c>
      <c r="AD161" s="20">
        <v>0.62</v>
      </c>
      <c r="AE161" s="20"/>
      <c r="AF161" s="20"/>
    </row>
    <row r="162" spans="1:32" x14ac:dyDescent="0.2">
      <c r="A162" t="s">
        <v>363</v>
      </c>
      <c r="B162" t="s">
        <v>364</v>
      </c>
      <c r="Y162" s="20" t="s">
        <v>311</v>
      </c>
      <c r="Z162" s="20" t="s">
        <v>312</v>
      </c>
      <c r="AB162" s="20">
        <v>72142000</v>
      </c>
      <c r="AC162" s="20">
        <v>1.89</v>
      </c>
      <c r="AD162" s="20">
        <v>0.32</v>
      </c>
      <c r="AE162" s="20"/>
      <c r="AF162" s="20"/>
    </row>
    <row r="163" spans="1:32" x14ac:dyDescent="0.2">
      <c r="A163" t="s">
        <v>365</v>
      </c>
      <c r="B163" t="s">
        <v>366</v>
      </c>
      <c r="Y163" s="20" t="s">
        <v>313</v>
      </c>
      <c r="Z163" s="20" t="s">
        <v>314</v>
      </c>
      <c r="AB163" s="20">
        <v>72143000</v>
      </c>
      <c r="AC163" s="20">
        <v>1.89</v>
      </c>
      <c r="AD163" s="20">
        <v>0.32</v>
      </c>
      <c r="AE163" s="20"/>
      <c r="AF163" s="20"/>
    </row>
    <row r="164" spans="1:32" x14ac:dyDescent="0.2">
      <c r="A164" t="s">
        <v>367</v>
      </c>
      <c r="B164" t="s">
        <v>368</v>
      </c>
      <c r="Y164" s="20" t="s">
        <v>315</v>
      </c>
      <c r="Z164" s="20" t="s">
        <v>316</v>
      </c>
      <c r="AB164" s="20">
        <v>72149110</v>
      </c>
      <c r="AC164" s="20">
        <v>1.89</v>
      </c>
      <c r="AD164" s="20">
        <v>0.32</v>
      </c>
      <c r="AE164" s="20"/>
      <c r="AF164" s="20"/>
    </row>
    <row r="165" spans="1:32" x14ac:dyDescent="0.2">
      <c r="A165" t="s">
        <v>369</v>
      </c>
      <c r="B165" t="s">
        <v>370</v>
      </c>
      <c r="Y165" s="22" t="s">
        <v>1073</v>
      </c>
      <c r="Z165" s="22" t="s">
        <v>1074</v>
      </c>
      <c r="AB165" s="22">
        <v>72149190</v>
      </c>
      <c r="AC165" s="20">
        <v>1.89</v>
      </c>
      <c r="AD165" s="20">
        <v>0.32</v>
      </c>
      <c r="AE165" s="22"/>
      <c r="AF165" s="22"/>
    </row>
    <row r="166" spans="1:32" x14ac:dyDescent="0.2">
      <c r="A166" t="s">
        <v>371</v>
      </c>
      <c r="B166" t="s">
        <v>372</v>
      </c>
      <c r="Y166" s="20" t="s">
        <v>317</v>
      </c>
      <c r="Z166" s="20" t="s">
        <v>318</v>
      </c>
      <c r="AB166" s="20">
        <v>72149910</v>
      </c>
      <c r="AC166" s="20">
        <v>1.89</v>
      </c>
      <c r="AD166" s="20">
        <v>0.32</v>
      </c>
      <c r="AE166" s="20"/>
      <c r="AF166" s="20"/>
    </row>
    <row r="167" spans="1:32" x14ac:dyDescent="0.2">
      <c r="A167" t="s">
        <v>373</v>
      </c>
      <c r="B167" t="s">
        <v>374</v>
      </c>
      <c r="Y167" s="20" t="s">
        <v>319</v>
      </c>
      <c r="Z167" s="20" t="s">
        <v>320</v>
      </c>
      <c r="AB167" s="20">
        <v>72149931</v>
      </c>
      <c r="AC167" s="20">
        <v>1.89</v>
      </c>
      <c r="AD167" s="20">
        <v>0.32</v>
      </c>
      <c r="AE167" s="20"/>
      <c r="AF167" s="20"/>
    </row>
    <row r="168" spans="1:32" x14ac:dyDescent="0.2">
      <c r="A168" t="s">
        <v>375</v>
      </c>
      <c r="B168" t="s">
        <v>376</v>
      </c>
      <c r="Y168" s="20" t="s">
        <v>321</v>
      </c>
      <c r="Z168" s="20" t="s">
        <v>322</v>
      </c>
      <c r="AB168" s="20">
        <v>72149939</v>
      </c>
      <c r="AC168" s="20">
        <v>1.89</v>
      </c>
      <c r="AD168" s="20">
        <v>0.32</v>
      </c>
      <c r="AE168" s="20"/>
      <c r="AF168" s="20"/>
    </row>
    <row r="169" spans="1:32" x14ac:dyDescent="0.2">
      <c r="A169" t="s">
        <v>377</v>
      </c>
      <c r="B169" t="s">
        <v>378</v>
      </c>
      <c r="Y169" s="20" t="s">
        <v>323</v>
      </c>
      <c r="Z169" s="20" t="s">
        <v>324</v>
      </c>
      <c r="AB169" s="20">
        <v>72149950</v>
      </c>
      <c r="AC169" s="20">
        <v>1.89</v>
      </c>
      <c r="AD169" s="20">
        <v>0.32</v>
      </c>
      <c r="AE169" s="20"/>
      <c r="AF169" s="20"/>
    </row>
    <row r="170" spans="1:32" x14ac:dyDescent="0.2">
      <c r="A170" t="s">
        <v>379</v>
      </c>
      <c r="B170" t="s">
        <v>380</v>
      </c>
      <c r="Y170" s="20" t="s">
        <v>325</v>
      </c>
      <c r="Z170" s="20" t="s">
        <v>326</v>
      </c>
      <c r="AB170" s="20">
        <v>72149971</v>
      </c>
      <c r="AC170" s="20">
        <v>1.89</v>
      </c>
      <c r="AD170" s="20">
        <v>0.32</v>
      </c>
      <c r="AE170" s="20"/>
      <c r="AF170" s="20"/>
    </row>
    <row r="171" spans="1:32" x14ac:dyDescent="0.2">
      <c r="A171" t="s">
        <v>381</v>
      </c>
      <c r="B171" t="s">
        <v>382</v>
      </c>
      <c r="Y171" s="20" t="s">
        <v>327</v>
      </c>
      <c r="Z171" s="20" t="s">
        <v>328</v>
      </c>
      <c r="AB171" s="20">
        <v>72149979</v>
      </c>
      <c r="AC171" s="20">
        <v>1.89</v>
      </c>
      <c r="AD171" s="20">
        <v>0.32</v>
      </c>
      <c r="AE171" s="20"/>
      <c r="AF171" s="20"/>
    </row>
    <row r="172" spans="1:32" x14ac:dyDescent="0.2">
      <c r="A172" t="s">
        <v>383</v>
      </c>
      <c r="B172" t="s">
        <v>384</v>
      </c>
      <c r="Y172" s="20" t="s">
        <v>329</v>
      </c>
      <c r="Z172" s="20" t="s">
        <v>330</v>
      </c>
      <c r="AB172" s="20">
        <v>72149995</v>
      </c>
      <c r="AC172" s="20">
        <v>1.89</v>
      </c>
      <c r="AD172" s="20">
        <v>0.32</v>
      </c>
      <c r="AE172" s="20"/>
      <c r="AF172" s="20"/>
    </row>
    <row r="173" spans="1:32" x14ac:dyDescent="0.2">
      <c r="A173" t="s">
        <v>385</v>
      </c>
      <c r="B173" t="s">
        <v>386</v>
      </c>
      <c r="Y173" s="20" t="s">
        <v>331</v>
      </c>
      <c r="Z173" s="20" t="s">
        <v>332</v>
      </c>
      <c r="AB173" s="20">
        <v>72151000</v>
      </c>
      <c r="AC173" s="20">
        <v>1.89</v>
      </c>
      <c r="AD173" s="20">
        <v>0.32</v>
      </c>
      <c r="AE173" s="20"/>
      <c r="AF173" s="20"/>
    </row>
    <row r="174" spans="1:32" x14ac:dyDescent="0.2">
      <c r="A174" t="s">
        <v>387</v>
      </c>
      <c r="B174" t="s">
        <v>388</v>
      </c>
      <c r="Y174" s="20" t="s">
        <v>333</v>
      </c>
      <c r="Z174" s="20" t="s">
        <v>334</v>
      </c>
      <c r="AB174" s="20">
        <v>72155011</v>
      </c>
      <c r="AC174" s="20">
        <v>1.89</v>
      </c>
      <c r="AD174" s="20">
        <v>0.32</v>
      </c>
      <c r="AE174" s="20"/>
      <c r="AF174" s="20"/>
    </row>
    <row r="175" spans="1:32" x14ac:dyDescent="0.2">
      <c r="A175" t="s">
        <v>389</v>
      </c>
      <c r="B175" t="s">
        <v>390</v>
      </c>
      <c r="Y175" s="20" t="s">
        <v>335</v>
      </c>
      <c r="Z175" s="20" t="s">
        <v>336</v>
      </c>
      <c r="AB175" s="20">
        <v>72155019</v>
      </c>
      <c r="AC175" s="20">
        <v>1.89</v>
      </c>
      <c r="AD175" s="20">
        <v>0.32</v>
      </c>
      <c r="AE175" s="20"/>
      <c r="AF175" s="20"/>
    </row>
    <row r="176" spans="1:32" x14ac:dyDescent="0.2">
      <c r="A176" t="s">
        <v>391</v>
      </c>
      <c r="B176" t="s">
        <v>392</v>
      </c>
      <c r="Y176" s="20" t="s">
        <v>337</v>
      </c>
      <c r="Z176" s="20" t="s">
        <v>338</v>
      </c>
      <c r="AB176" s="20">
        <v>72155080</v>
      </c>
      <c r="AC176" s="20">
        <v>1.89</v>
      </c>
      <c r="AD176" s="20">
        <v>0.32</v>
      </c>
      <c r="AE176" s="20"/>
      <c r="AF176" s="20"/>
    </row>
    <row r="177" spans="1:32" x14ac:dyDescent="0.2">
      <c r="A177" t="s">
        <v>393</v>
      </c>
      <c r="B177" t="s">
        <v>394</v>
      </c>
      <c r="Y177" s="22" t="s">
        <v>1075</v>
      </c>
      <c r="Z177" s="22" t="s">
        <v>1076</v>
      </c>
      <c r="AB177" s="22">
        <v>72159000</v>
      </c>
      <c r="AC177" s="20">
        <v>1.89</v>
      </c>
      <c r="AD177" s="20">
        <v>0.32</v>
      </c>
      <c r="AE177" s="22"/>
      <c r="AF177" s="22"/>
    </row>
    <row r="178" spans="1:32" x14ac:dyDescent="0.2">
      <c r="A178" t="s">
        <v>395</v>
      </c>
      <c r="B178" t="s">
        <v>396</v>
      </c>
      <c r="Y178" s="20" t="s">
        <v>339</v>
      </c>
      <c r="Z178" s="20" t="s">
        <v>340</v>
      </c>
      <c r="AB178" s="20">
        <v>72161000</v>
      </c>
      <c r="AC178" s="20">
        <v>1.89</v>
      </c>
      <c r="AD178" s="20">
        <v>0.32</v>
      </c>
      <c r="AE178" s="20"/>
      <c r="AF178" s="20"/>
    </row>
    <row r="179" spans="1:32" x14ac:dyDescent="0.2">
      <c r="A179" t="s">
        <v>397</v>
      </c>
      <c r="B179" t="s">
        <v>398</v>
      </c>
      <c r="Y179" s="20" t="s">
        <v>341</v>
      </c>
      <c r="Z179" s="20" t="s">
        <v>342</v>
      </c>
      <c r="AB179" s="20">
        <v>72162100</v>
      </c>
      <c r="AC179" s="20">
        <v>1.89</v>
      </c>
      <c r="AD179" s="20">
        <v>0.32</v>
      </c>
      <c r="AE179" s="20"/>
      <c r="AF179" s="20"/>
    </row>
    <row r="180" spans="1:32" x14ac:dyDescent="0.2">
      <c r="A180" t="s">
        <v>399</v>
      </c>
      <c r="B180" t="s">
        <v>400</v>
      </c>
      <c r="Y180" s="20" t="s">
        <v>343</v>
      </c>
      <c r="Z180" s="20" t="s">
        <v>344</v>
      </c>
      <c r="AB180" s="20">
        <v>72162200</v>
      </c>
      <c r="AC180" s="20">
        <v>1.89</v>
      </c>
      <c r="AD180" s="20">
        <v>0.32</v>
      </c>
      <c r="AE180" s="20"/>
      <c r="AF180" s="20"/>
    </row>
    <row r="181" spans="1:32" x14ac:dyDescent="0.2">
      <c r="A181" t="s">
        <v>401</v>
      </c>
      <c r="B181" t="s">
        <v>402</v>
      </c>
      <c r="Y181" s="20" t="s">
        <v>345</v>
      </c>
      <c r="Z181" s="20" t="s">
        <v>346</v>
      </c>
      <c r="AB181" s="20">
        <v>72163110</v>
      </c>
      <c r="AC181" s="20">
        <v>1.89</v>
      </c>
      <c r="AD181" s="20">
        <v>0.32</v>
      </c>
      <c r="AE181" s="20"/>
      <c r="AF181" s="20"/>
    </row>
    <row r="182" spans="1:32" x14ac:dyDescent="0.2">
      <c r="A182" t="s">
        <v>403</v>
      </c>
      <c r="B182" t="s">
        <v>404</v>
      </c>
      <c r="Y182" s="22" t="s">
        <v>1077</v>
      </c>
      <c r="Z182" s="22" t="s">
        <v>1078</v>
      </c>
      <c r="AB182" s="22">
        <v>72163190</v>
      </c>
      <c r="AC182" s="20">
        <v>1.89</v>
      </c>
      <c r="AD182" s="20">
        <v>0.32</v>
      </c>
      <c r="AE182" s="22"/>
      <c r="AF182" s="22"/>
    </row>
    <row r="183" spans="1:32" x14ac:dyDescent="0.2">
      <c r="A183" t="s">
        <v>405</v>
      </c>
      <c r="B183" t="s">
        <v>406</v>
      </c>
      <c r="Y183" s="20" t="s">
        <v>347</v>
      </c>
      <c r="Z183" s="20" t="s">
        <v>348</v>
      </c>
      <c r="AB183" s="20">
        <v>72163211</v>
      </c>
      <c r="AC183" s="20">
        <v>1.89</v>
      </c>
      <c r="AD183" s="20">
        <v>0.32</v>
      </c>
      <c r="AE183" s="20"/>
      <c r="AF183" s="20"/>
    </row>
    <row r="184" spans="1:32" x14ac:dyDescent="0.2">
      <c r="A184" t="s">
        <v>407</v>
      </c>
      <c r="B184" t="s">
        <v>408</v>
      </c>
      <c r="Y184" s="20" t="s">
        <v>349</v>
      </c>
      <c r="Z184" s="20" t="s">
        <v>350</v>
      </c>
      <c r="AB184" s="20">
        <v>72163219</v>
      </c>
      <c r="AC184" s="20">
        <v>1.89</v>
      </c>
      <c r="AD184" s="20">
        <v>0.32</v>
      </c>
      <c r="AE184" s="20"/>
      <c r="AF184" s="20"/>
    </row>
    <row r="185" spans="1:32" x14ac:dyDescent="0.2">
      <c r="A185" t="s">
        <v>409</v>
      </c>
      <c r="B185" t="s">
        <v>410</v>
      </c>
      <c r="Y185" s="20" t="s">
        <v>351</v>
      </c>
      <c r="Z185" s="20" t="s">
        <v>352</v>
      </c>
      <c r="AB185" s="20">
        <v>72163291</v>
      </c>
      <c r="AC185" s="20">
        <v>1.89</v>
      </c>
      <c r="AD185" s="20">
        <v>0.32</v>
      </c>
      <c r="AE185" s="20"/>
      <c r="AF185" s="20"/>
    </row>
    <row r="186" spans="1:32" x14ac:dyDescent="0.2">
      <c r="A186" t="s">
        <v>411</v>
      </c>
      <c r="B186" t="s">
        <v>412</v>
      </c>
      <c r="Y186" s="20" t="s">
        <v>353</v>
      </c>
      <c r="Z186" s="20" t="s">
        <v>354</v>
      </c>
      <c r="AB186" s="20">
        <v>72163299</v>
      </c>
      <c r="AC186" s="20">
        <v>1.89</v>
      </c>
      <c r="AD186" s="20">
        <v>0.32</v>
      </c>
      <c r="AE186" s="20"/>
      <c r="AF186" s="20"/>
    </row>
    <row r="187" spans="1:32" x14ac:dyDescent="0.2">
      <c r="A187" t="s">
        <v>413</v>
      </c>
      <c r="B187" t="s">
        <v>414</v>
      </c>
      <c r="Y187" s="20" t="s">
        <v>355</v>
      </c>
      <c r="Z187" s="20" t="s">
        <v>356</v>
      </c>
      <c r="AB187" s="20">
        <v>72163310</v>
      </c>
      <c r="AC187" s="20">
        <v>1.89</v>
      </c>
      <c r="AD187" s="20">
        <v>0.32</v>
      </c>
      <c r="AE187" s="20"/>
      <c r="AF187" s="20"/>
    </row>
    <row r="188" spans="1:32" x14ac:dyDescent="0.2">
      <c r="A188" t="s">
        <v>415</v>
      </c>
      <c r="B188" t="s">
        <v>416</v>
      </c>
      <c r="Y188" s="20" t="s">
        <v>357</v>
      </c>
      <c r="Z188" s="20" t="s">
        <v>358</v>
      </c>
      <c r="AB188" s="20">
        <v>72163390</v>
      </c>
      <c r="AC188" s="20">
        <v>1.89</v>
      </c>
      <c r="AD188" s="20">
        <v>0.32</v>
      </c>
      <c r="AE188" s="20"/>
      <c r="AF188" s="20"/>
    </row>
    <row r="189" spans="1:32" x14ac:dyDescent="0.2">
      <c r="A189" t="s">
        <v>417</v>
      </c>
      <c r="B189" t="s">
        <v>418</v>
      </c>
      <c r="Y189" s="20" t="s">
        <v>359</v>
      </c>
      <c r="Z189" s="20" t="s">
        <v>360</v>
      </c>
      <c r="AB189" s="20">
        <v>72164010</v>
      </c>
      <c r="AC189" s="20">
        <v>1.89</v>
      </c>
      <c r="AD189" s="20">
        <v>0.32</v>
      </c>
      <c r="AE189" s="20"/>
      <c r="AF189" s="20"/>
    </row>
    <row r="190" spans="1:32" x14ac:dyDescent="0.2">
      <c r="A190" t="s">
        <v>419</v>
      </c>
      <c r="B190" t="s">
        <v>420</v>
      </c>
      <c r="Y190" s="20" t="s">
        <v>361</v>
      </c>
      <c r="Z190" s="20" t="s">
        <v>362</v>
      </c>
      <c r="AB190" s="20">
        <v>72164090</v>
      </c>
      <c r="AC190" s="20">
        <v>1.89</v>
      </c>
      <c r="AD190" s="20">
        <v>0.32</v>
      </c>
      <c r="AE190" s="20"/>
      <c r="AF190" s="20"/>
    </row>
    <row r="191" spans="1:32" x14ac:dyDescent="0.2">
      <c r="A191" t="s">
        <v>421</v>
      </c>
      <c r="B191" t="s">
        <v>422</v>
      </c>
      <c r="Y191" s="20" t="s">
        <v>363</v>
      </c>
      <c r="Z191" s="20" t="s">
        <v>364</v>
      </c>
      <c r="AB191" s="20">
        <v>72165010</v>
      </c>
      <c r="AC191" s="20">
        <v>1.89</v>
      </c>
      <c r="AD191" s="20">
        <v>0.32</v>
      </c>
      <c r="AE191" s="20"/>
      <c r="AF191" s="20"/>
    </row>
    <row r="192" spans="1:32" x14ac:dyDescent="0.2">
      <c r="A192" t="s">
        <v>42</v>
      </c>
      <c r="B192" t="s">
        <v>423</v>
      </c>
      <c r="Y192" s="20" t="s">
        <v>365</v>
      </c>
      <c r="Z192" s="20" t="s">
        <v>366</v>
      </c>
      <c r="AB192" s="20">
        <v>72165091</v>
      </c>
      <c r="AC192" s="20">
        <v>1.89</v>
      </c>
      <c r="AD192" s="20">
        <v>0.32</v>
      </c>
      <c r="AE192" s="20"/>
      <c r="AF192" s="20"/>
    </row>
    <row r="193" spans="1:32" x14ac:dyDescent="0.2">
      <c r="A193" t="s">
        <v>424</v>
      </c>
      <c r="B193" t="s">
        <v>425</v>
      </c>
      <c r="Y193" s="20" t="s">
        <v>367</v>
      </c>
      <c r="Z193" s="20" t="s">
        <v>368</v>
      </c>
      <c r="AB193" s="20">
        <v>72165099</v>
      </c>
      <c r="AC193" s="20">
        <v>1.89</v>
      </c>
      <c r="AD193" s="20">
        <v>0.32</v>
      </c>
      <c r="AE193" s="20"/>
      <c r="AF193" s="20"/>
    </row>
    <row r="194" spans="1:32" x14ac:dyDescent="0.2">
      <c r="A194" t="s">
        <v>426</v>
      </c>
      <c r="B194" t="s">
        <v>427</v>
      </c>
      <c r="Y194" s="20" t="s">
        <v>369</v>
      </c>
      <c r="Z194" s="20" t="s">
        <v>370</v>
      </c>
      <c r="AB194" s="20">
        <v>72166110</v>
      </c>
      <c r="AC194" s="20">
        <v>1.89</v>
      </c>
      <c r="AD194" s="20">
        <v>0.32</v>
      </c>
      <c r="AE194" s="20"/>
      <c r="AF194" s="20"/>
    </row>
    <row r="195" spans="1:32" x14ac:dyDescent="0.2">
      <c r="A195" t="s">
        <v>428</v>
      </c>
      <c r="B195" t="s">
        <v>429</v>
      </c>
      <c r="Y195" s="20" t="s">
        <v>371</v>
      </c>
      <c r="Z195" s="20" t="s">
        <v>372</v>
      </c>
      <c r="AB195" s="20">
        <v>72166190</v>
      </c>
      <c r="AC195" s="20">
        <v>1.89</v>
      </c>
      <c r="AD195" s="20">
        <v>0.32</v>
      </c>
      <c r="AE195" s="20"/>
      <c r="AF195" s="20"/>
    </row>
    <row r="196" spans="1:32" x14ac:dyDescent="0.2">
      <c r="A196" t="s">
        <v>430</v>
      </c>
      <c r="B196" t="s">
        <v>431</v>
      </c>
      <c r="Y196" s="22" t="s">
        <v>1079</v>
      </c>
      <c r="Z196" s="22" t="s">
        <v>1080</v>
      </c>
      <c r="AB196" s="22">
        <v>72166900</v>
      </c>
      <c r="AC196" s="20">
        <v>1.89</v>
      </c>
      <c r="AD196" s="20">
        <v>0.32</v>
      </c>
      <c r="AE196" s="22"/>
      <c r="AF196" s="22"/>
    </row>
    <row r="197" spans="1:32" x14ac:dyDescent="0.2">
      <c r="A197" t="s">
        <v>432</v>
      </c>
      <c r="B197" t="s">
        <v>433</v>
      </c>
      <c r="Y197" s="22" t="s">
        <v>1081</v>
      </c>
      <c r="Z197" s="22" t="s">
        <v>1082</v>
      </c>
      <c r="AB197" s="22">
        <v>72169110</v>
      </c>
      <c r="AC197" s="20">
        <v>1.89</v>
      </c>
      <c r="AD197" s="20">
        <v>0.32</v>
      </c>
      <c r="AE197" s="22"/>
      <c r="AF197" s="22"/>
    </row>
    <row r="198" spans="1:32" x14ac:dyDescent="0.2">
      <c r="A198" t="s">
        <v>434</v>
      </c>
      <c r="B198" t="s">
        <v>435</v>
      </c>
      <c r="Y198" s="20" t="s">
        <v>373</v>
      </c>
      <c r="Z198" s="20" t="s">
        <v>374</v>
      </c>
      <c r="AB198" s="20">
        <v>72169180</v>
      </c>
      <c r="AC198" s="20">
        <v>1.89</v>
      </c>
      <c r="AD198" s="20">
        <v>0.32</v>
      </c>
      <c r="AE198" s="20"/>
      <c r="AF198" s="20"/>
    </row>
    <row r="199" spans="1:32" x14ac:dyDescent="0.2">
      <c r="A199" t="s">
        <v>436</v>
      </c>
      <c r="B199" t="s">
        <v>437</v>
      </c>
      <c r="Y199" s="20" t="s">
        <v>375</v>
      </c>
      <c r="Z199" s="20" t="s">
        <v>376</v>
      </c>
      <c r="AB199" s="20">
        <v>72169900</v>
      </c>
      <c r="AC199" s="20">
        <v>1.89</v>
      </c>
      <c r="AD199" s="20">
        <v>0.32</v>
      </c>
      <c r="AE199" s="20"/>
      <c r="AF199" s="20"/>
    </row>
    <row r="200" spans="1:32" x14ac:dyDescent="0.2">
      <c r="A200" t="s">
        <v>438</v>
      </c>
      <c r="B200" t="s">
        <v>439</v>
      </c>
      <c r="Y200" s="20" t="s">
        <v>377</v>
      </c>
      <c r="Z200" s="20" t="s">
        <v>378</v>
      </c>
      <c r="AB200" s="20">
        <v>72171010</v>
      </c>
      <c r="AC200" s="20">
        <v>1.88</v>
      </c>
      <c r="AD200" s="20">
        <v>0.49</v>
      </c>
      <c r="AE200" s="20"/>
      <c r="AF200" s="20"/>
    </row>
    <row r="201" spans="1:32" x14ac:dyDescent="0.2">
      <c r="A201" t="s">
        <v>440</v>
      </c>
      <c r="B201" t="s">
        <v>441</v>
      </c>
      <c r="Y201" s="20" t="s">
        <v>379</v>
      </c>
      <c r="Z201" s="20" t="s">
        <v>380</v>
      </c>
      <c r="AB201" s="20">
        <v>72171031</v>
      </c>
      <c r="AC201" s="20">
        <v>1.88</v>
      </c>
      <c r="AD201" s="20">
        <v>0.49</v>
      </c>
      <c r="AE201" s="20"/>
      <c r="AF201" s="20"/>
    </row>
    <row r="202" spans="1:32" x14ac:dyDescent="0.2">
      <c r="A202" t="s">
        <v>442</v>
      </c>
      <c r="B202" t="s">
        <v>443</v>
      </c>
      <c r="Y202" s="20" t="s">
        <v>381</v>
      </c>
      <c r="Z202" s="20" t="s">
        <v>382</v>
      </c>
      <c r="AB202" s="20">
        <v>72171039</v>
      </c>
      <c r="AC202" s="20">
        <v>1.88</v>
      </c>
      <c r="AD202" s="20">
        <v>0.49</v>
      </c>
      <c r="AE202" s="20"/>
      <c r="AF202" s="20"/>
    </row>
    <row r="203" spans="1:32" x14ac:dyDescent="0.2">
      <c r="A203" t="s">
        <v>444</v>
      </c>
      <c r="B203" t="s">
        <v>445</v>
      </c>
      <c r="Y203" s="20" t="s">
        <v>383</v>
      </c>
      <c r="Z203" s="20" t="s">
        <v>384</v>
      </c>
      <c r="AB203" s="20">
        <v>72171050</v>
      </c>
      <c r="AC203" s="20">
        <v>1.88</v>
      </c>
      <c r="AD203" s="20">
        <v>0.49</v>
      </c>
      <c r="AE203" s="20"/>
      <c r="AF203" s="20"/>
    </row>
    <row r="204" spans="1:32" x14ac:dyDescent="0.2">
      <c r="A204" t="s">
        <v>446</v>
      </c>
      <c r="B204" t="s">
        <v>447</v>
      </c>
      <c r="Y204" s="20" t="s">
        <v>385</v>
      </c>
      <c r="Z204" s="20" t="s">
        <v>386</v>
      </c>
      <c r="AB204" s="20">
        <v>72171090</v>
      </c>
      <c r="AC204" s="20">
        <v>1.88</v>
      </c>
      <c r="AD204" s="20">
        <v>0.49</v>
      </c>
      <c r="AE204" s="20"/>
      <c r="AF204" s="20"/>
    </row>
    <row r="205" spans="1:32" x14ac:dyDescent="0.2">
      <c r="A205" t="s">
        <v>448</v>
      </c>
      <c r="B205" t="s">
        <v>449</v>
      </c>
      <c r="Y205" s="22" t="s">
        <v>1083</v>
      </c>
      <c r="Z205" s="22" t="s">
        <v>1084</v>
      </c>
      <c r="AB205" s="22">
        <v>72172010</v>
      </c>
      <c r="AC205" s="20">
        <v>1.95</v>
      </c>
      <c r="AD205" s="20">
        <v>0.51</v>
      </c>
      <c r="AE205" s="22"/>
      <c r="AF205" s="22"/>
    </row>
    <row r="206" spans="1:32" x14ac:dyDescent="0.2">
      <c r="A206" t="s">
        <v>450</v>
      </c>
      <c r="B206" t="s">
        <v>451</v>
      </c>
      <c r="Y206" s="20" t="s">
        <v>387</v>
      </c>
      <c r="Z206" s="20" t="s">
        <v>388</v>
      </c>
      <c r="AB206" s="20">
        <v>72172030</v>
      </c>
      <c r="AC206" s="20">
        <v>1.95</v>
      </c>
      <c r="AD206" s="20">
        <v>0.51</v>
      </c>
      <c r="AE206" s="20"/>
      <c r="AF206" s="20"/>
    </row>
    <row r="207" spans="1:32" x14ac:dyDescent="0.2">
      <c r="A207" t="s">
        <v>452</v>
      </c>
      <c r="B207" t="s">
        <v>453</v>
      </c>
      <c r="Y207" s="20" t="s">
        <v>389</v>
      </c>
      <c r="Z207" s="20" t="s">
        <v>390</v>
      </c>
      <c r="AB207" s="20">
        <v>72172050</v>
      </c>
      <c r="AC207" s="20">
        <v>1.95</v>
      </c>
      <c r="AD207" s="20">
        <v>0.51</v>
      </c>
      <c r="AE207" s="20"/>
      <c r="AF207" s="20"/>
    </row>
    <row r="208" spans="1:32" x14ac:dyDescent="0.2">
      <c r="A208" t="s">
        <v>454</v>
      </c>
      <c r="B208" t="s">
        <v>455</v>
      </c>
      <c r="Y208" s="22" t="s">
        <v>1085</v>
      </c>
      <c r="Z208" s="22" t="s">
        <v>1086</v>
      </c>
      <c r="AB208" s="22">
        <v>72172090</v>
      </c>
      <c r="AC208" s="20">
        <v>1.95</v>
      </c>
      <c r="AD208" s="20">
        <v>0.51</v>
      </c>
      <c r="AE208" s="22"/>
      <c r="AF208" s="22"/>
    </row>
    <row r="209" spans="1:32" x14ac:dyDescent="0.2">
      <c r="A209" t="s">
        <v>456</v>
      </c>
      <c r="B209" t="s">
        <v>457</v>
      </c>
      <c r="Y209" s="20" t="s">
        <v>391</v>
      </c>
      <c r="Z209" s="20" t="s">
        <v>392</v>
      </c>
      <c r="AB209" s="20">
        <v>72173041</v>
      </c>
      <c r="AC209" s="20">
        <v>1.95</v>
      </c>
      <c r="AD209" s="20">
        <v>0.51</v>
      </c>
      <c r="AE209" s="20"/>
      <c r="AF209" s="20"/>
    </row>
    <row r="210" spans="1:32" x14ac:dyDescent="0.2">
      <c r="A210" t="s">
        <v>458</v>
      </c>
      <c r="B210" t="s">
        <v>459</v>
      </c>
      <c r="Y210" s="22" t="s">
        <v>1087</v>
      </c>
      <c r="Z210" s="22" t="s">
        <v>1088</v>
      </c>
      <c r="AB210" s="22">
        <v>72173049</v>
      </c>
      <c r="AC210" s="20">
        <v>1.95</v>
      </c>
      <c r="AD210" s="20">
        <v>0.51</v>
      </c>
      <c r="AE210" s="22"/>
      <c r="AF210" s="22"/>
    </row>
    <row r="211" spans="1:32" x14ac:dyDescent="0.2">
      <c r="A211" t="s">
        <v>460</v>
      </c>
      <c r="B211" t="s">
        <v>461</v>
      </c>
      <c r="Y211" s="20" t="s">
        <v>393</v>
      </c>
      <c r="Z211" s="20" t="s">
        <v>394</v>
      </c>
      <c r="AB211" s="20">
        <v>72173050</v>
      </c>
      <c r="AC211" s="20">
        <v>1.95</v>
      </c>
      <c r="AD211" s="20">
        <v>0.51</v>
      </c>
      <c r="AE211" s="20"/>
      <c r="AF211" s="20"/>
    </row>
    <row r="212" spans="1:32" x14ac:dyDescent="0.2">
      <c r="A212" t="s">
        <v>462</v>
      </c>
      <c r="B212" t="s">
        <v>463</v>
      </c>
      <c r="Y212" s="20" t="s">
        <v>395</v>
      </c>
      <c r="Z212" s="20" t="s">
        <v>396</v>
      </c>
      <c r="AB212" s="20">
        <v>72173090</v>
      </c>
      <c r="AC212" s="20">
        <v>1.95</v>
      </c>
      <c r="AD212" s="20">
        <v>0.51</v>
      </c>
      <c r="AE212" s="20"/>
      <c r="AF212" s="20"/>
    </row>
    <row r="213" spans="1:32" x14ac:dyDescent="0.2">
      <c r="A213" t="s">
        <v>464</v>
      </c>
      <c r="B213" t="s">
        <v>465</v>
      </c>
      <c r="Y213" s="20" t="s">
        <v>397</v>
      </c>
      <c r="Z213" s="20" t="s">
        <v>398</v>
      </c>
      <c r="AB213" s="20">
        <v>72179020</v>
      </c>
      <c r="AC213" s="20">
        <v>1.95</v>
      </c>
      <c r="AD213" s="20">
        <v>0.51</v>
      </c>
      <c r="AE213" s="20"/>
      <c r="AF213" s="20"/>
    </row>
    <row r="214" spans="1:32" x14ac:dyDescent="0.2">
      <c r="A214" t="s">
        <v>466</v>
      </c>
      <c r="B214" t="s">
        <v>467</v>
      </c>
      <c r="Y214" s="20" t="s">
        <v>399</v>
      </c>
      <c r="Z214" s="20" t="s">
        <v>400</v>
      </c>
      <c r="AB214" s="20">
        <v>72179050</v>
      </c>
      <c r="AC214" s="20">
        <v>1.95</v>
      </c>
      <c r="AD214" s="20">
        <v>0.51</v>
      </c>
      <c r="AE214" s="20"/>
      <c r="AF214" s="20"/>
    </row>
    <row r="215" spans="1:32" x14ac:dyDescent="0.2">
      <c r="A215" t="s">
        <v>468</v>
      </c>
      <c r="B215" t="s">
        <v>469</v>
      </c>
      <c r="Y215" s="20" t="s">
        <v>401</v>
      </c>
      <c r="Z215" s="20" t="s">
        <v>402</v>
      </c>
      <c r="AB215" s="20">
        <v>72179090</v>
      </c>
      <c r="AC215" s="20">
        <v>1.95</v>
      </c>
      <c r="AD215" s="20">
        <v>0.51</v>
      </c>
      <c r="AE215" s="20"/>
      <c r="AF215" s="20"/>
    </row>
    <row r="216" spans="1:32" x14ac:dyDescent="0.2">
      <c r="A216" t="s">
        <v>470</v>
      </c>
      <c r="B216" t="s">
        <v>471</v>
      </c>
      <c r="Y216" s="20" t="s">
        <v>403</v>
      </c>
      <c r="Z216" s="20" t="s">
        <v>404</v>
      </c>
      <c r="AB216" s="20">
        <v>72181000</v>
      </c>
      <c r="AC216" s="20">
        <v>2.5099999999999998</v>
      </c>
      <c r="AD216" s="20">
        <v>2.1</v>
      </c>
      <c r="AE216" s="20"/>
      <c r="AF216" s="20"/>
    </row>
    <row r="217" spans="1:32" x14ac:dyDescent="0.2">
      <c r="A217" t="s">
        <v>472</v>
      </c>
      <c r="B217" t="s">
        <v>473</v>
      </c>
      <c r="Y217" s="20" t="s">
        <v>405</v>
      </c>
      <c r="Z217" s="20" t="s">
        <v>406</v>
      </c>
      <c r="AB217" s="20">
        <v>72189110</v>
      </c>
      <c r="AC217" s="20">
        <v>2.1800000000000002</v>
      </c>
      <c r="AD217" s="20">
        <v>1.9</v>
      </c>
      <c r="AE217" s="20"/>
      <c r="AF217" s="20"/>
    </row>
    <row r="218" spans="1:32" x14ac:dyDescent="0.2">
      <c r="A218" t="s">
        <v>474</v>
      </c>
      <c r="B218" t="s">
        <v>475</v>
      </c>
      <c r="Y218" s="20" t="s">
        <v>407</v>
      </c>
      <c r="Z218" s="20" t="s">
        <v>408</v>
      </c>
      <c r="AB218" s="20">
        <v>72189180</v>
      </c>
      <c r="AC218" s="20">
        <v>2.1800000000000002</v>
      </c>
      <c r="AD218" s="20">
        <v>1.9</v>
      </c>
      <c r="AE218" s="20"/>
      <c r="AF218" s="20"/>
    </row>
    <row r="219" spans="1:32" x14ac:dyDescent="0.2">
      <c r="A219" t="s">
        <v>476</v>
      </c>
      <c r="B219" t="s">
        <v>477</v>
      </c>
      <c r="Y219" s="20" t="s">
        <v>409</v>
      </c>
      <c r="Z219" s="20" t="s">
        <v>410</v>
      </c>
      <c r="AB219" s="20">
        <v>72189911</v>
      </c>
      <c r="AC219" s="20">
        <v>2.1800000000000002</v>
      </c>
      <c r="AD219" s="20">
        <v>1.9</v>
      </c>
      <c r="AE219" s="20"/>
      <c r="AF219" s="20"/>
    </row>
    <row r="220" spans="1:32" x14ac:dyDescent="0.2">
      <c r="A220" t="s">
        <v>478</v>
      </c>
      <c r="B220" t="s">
        <v>479</v>
      </c>
      <c r="Y220" s="20" t="s">
        <v>411</v>
      </c>
      <c r="Z220" s="20" t="s">
        <v>412</v>
      </c>
      <c r="AB220" s="20">
        <v>72189919</v>
      </c>
      <c r="AC220" s="20">
        <v>2.5099999999999998</v>
      </c>
      <c r="AD220" s="20">
        <v>2.1</v>
      </c>
      <c r="AE220" s="20"/>
      <c r="AF220" s="20"/>
    </row>
    <row r="221" spans="1:32" x14ac:dyDescent="0.2">
      <c r="A221" t="s">
        <v>480</v>
      </c>
      <c r="B221" t="s">
        <v>481</v>
      </c>
      <c r="Y221" s="20" t="s">
        <v>413</v>
      </c>
      <c r="Z221" s="20" t="s">
        <v>414</v>
      </c>
      <c r="AB221" s="20">
        <v>72189920</v>
      </c>
      <c r="AC221" s="20">
        <v>2.1800000000000002</v>
      </c>
      <c r="AD221" s="20">
        <v>1.9</v>
      </c>
      <c r="AE221" s="20"/>
      <c r="AF221" s="20"/>
    </row>
    <row r="222" spans="1:32" x14ac:dyDescent="0.2">
      <c r="A222" t="s">
        <v>482</v>
      </c>
      <c r="B222" t="s">
        <v>483</v>
      </c>
      <c r="Y222" s="20" t="s">
        <v>415</v>
      </c>
      <c r="Z222" s="20" t="s">
        <v>416</v>
      </c>
      <c r="AB222" s="20">
        <v>72189980</v>
      </c>
      <c r="AC222" s="20">
        <v>2.5099999999999998</v>
      </c>
      <c r="AD222" s="20">
        <v>2.1</v>
      </c>
      <c r="AE222" s="20"/>
      <c r="AF222" s="20"/>
    </row>
    <row r="223" spans="1:32" x14ac:dyDescent="0.2">
      <c r="A223" t="s">
        <v>484</v>
      </c>
      <c r="B223" t="s">
        <v>485</v>
      </c>
      <c r="Y223" s="20" t="s">
        <v>417</v>
      </c>
      <c r="Z223" s="20" t="s">
        <v>418</v>
      </c>
      <c r="AB223" s="20">
        <v>72191100</v>
      </c>
      <c r="AC223" s="20">
        <v>2.1800000000000002</v>
      </c>
      <c r="AD223" s="20">
        <v>1.9</v>
      </c>
      <c r="AE223" s="20"/>
      <c r="AF223" s="20"/>
    </row>
    <row r="224" spans="1:32" x14ac:dyDescent="0.2">
      <c r="A224" t="s">
        <v>486</v>
      </c>
      <c r="B224" t="s">
        <v>487</v>
      </c>
      <c r="Y224" s="20" t="s">
        <v>419</v>
      </c>
      <c r="Z224" s="20" t="s">
        <v>420</v>
      </c>
      <c r="AB224" s="20">
        <v>72191210</v>
      </c>
      <c r="AC224" s="20">
        <v>2.1800000000000002</v>
      </c>
      <c r="AD224" s="20">
        <v>1.9</v>
      </c>
      <c r="AE224" s="20"/>
      <c r="AF224" s="20"/>
    </row>
    <row r="225" spans="1:32" x14ac:dyDescent="0.2">
      <c r="A225" t="s">
        <v>488</v>
      </c>
      <c r="B225" t="s">
        <v>489</v>
      </c>
      <c r="Y225" s="20" t="s">
        <v>421</v>
      </c>
      <c r="Z225" s="20" t="s">
        <v>422</v>
      </c>
      <c r="AB225" s="20">
        <v>72191290</v>
      </c>
      <c r="AC225" s="20">
        <v>2.1800000000000002</v>
      </c>
      <c r="AD225" s="20">
        <v>1.9</v>
      </c>
      <c r="AE225" s="20"/>
      <c r="AF225" s="20"/>
    </row>
    <row r="226" spans="1:32" x14ac:dyDescent="0.2">
      <c r="Y226" s="20" t="s">
        <v>42</v>
      </c>
      <c r="Z226" s="20" t="s">
        <v>423</v>
      </c>
      <c r="AB226" s="20">
        <v>72191310</v>
      </c>
      <c r="AC226" s="20">
        <v>2.1800000000000002</v>
      </c>
      <c r="AD226" s="20">
        <v>1.9</v>
      </c>
      <c r="AE226" s="20"/>
      <c r="AF226" s="20"/>
    </row>
    <row r="227" spans="1:32" x14ac:dyDescent="0.2">
      <c r="Y227" s="20" t="s">
        <v>424</v>
      </c>
      <c r="Z227" s="20" t="s">
        <v>425</v>
      </c>
      <c r="AB227" s="20">
        <v>72191390</v>
      </c>
      <c r="AC227" s="20">
        <v>2.1800000000000002</v>
      </c>
      <c r="AD227" s="20">
        <v>1.9</v>
      </c>
      <c r="AE227" s="20"/>
      <c r="AF227" s="20"/>
    </row>
    <row r="228" spans="1:32" x14ac:dyDescent="0.2">
      <c r="Y228" s="20" t="s">
        <v>426</v>
      </c>
      <c r="Z228" s="20" t="s">
        <v>427</v>
      </c>
      <c r="AB228" s="20">
        <v>72191410</v>
      </c>
      <c r="AC228" s="20">
        <v>2.1800000000000002</v>
      </c>
      <c r="AD228" s="20">
        <v>1.9</v>
      </c>
      <c r="AE228" s="20"/>
      <c r="AF228" s="20"/>
    </row>
    <row r="229" spans="1:32" x14ac:dyDescent="0.2">
      <c r="Y229" s="20" t="s">
        <v>428</v>
      </c>
      <c r="Z229" s="20" t="s">
        <v>429</v>
      </c>
      <c r="AB229" s="20">
        <v>72191490</v>
      </c>
      <c r="AC229" s="20">
        <v>2.1800000000000002</v>
      </c>
      <c r="AD229" s="20">
        <v>1.9</v>
      </c>
      <c r="AE229" s="20"/>
      <c r="AF229" s="20"/>
    </row>
    <row r="230" spans="1:32" x14ac:dyDescent="0.2">
      <c r="Y230" s="20" t="s">
        <v>430</v>
      </c>
      <c r="Z230" s="20" t="s">
        <v>431</v>
      </c>
      <c r="AB230" s="20">
        <v>72192110</v>
      </c>
      <c r="AC230" s="20">
        <v>2.1800000000000002</v>
      </c>
      <c r="AD230" s="20">
        <v>1.9</v>
      </c>
      <c r="AE230" s="20"/>
      <c r="AF230" s="20"/>
    </row>
    <row r="231" spans="1:32" x14ac:dyDescent="0.2">
      <c r="Y231" s="20" t="s">
        <v>432</v>
      </c>
      <c r="Z231" s="20" t="s">
        <v>433</v>
      </c>
      <c r="AB231" s="20">
        <v>72192190</v>
      </c>
      <c r="AC231" s="20">
        <v>2.1800000000000002</v>
      </c>
      <c r="AD231" s="20">
        <v>1.9</v>
      </c>
      <c r="AE231" s="20"/>
      <c r="AF231" s="20"/>
    </row>
    <row r="232" spans="1:32" x14ac:dyDescent="0.2">
      <c r="Y232" s="20" t="s">
        <v>434</v>
      </c>
      <c r="Z232" s="20" t="s">
        <v>435</v>
      </c>
      <c r="AB232" s="20">
        <v>72192210</v>
      </c>
      <c r="AC232" s="20">
        <v>2.1800000000000002</v>
      </c>
      <c r="AD232" s="20">
        <v>1.9</v>
      </c>
      <c r="AE232" s="20"/>
      <c r="AF232" s="20"/>
    </row>
    <row r="233" spans="1:32" x14ac:dyDescent="0.2">
      <c r="Y233" s="20" t="s">
        <v>436</v>
      </c>
      <c r="Z233" s="20" t="s">
        <v>437</v>
      </c>
      <c r="AB233" s="20">
        <v>72192290</v>
      </c>
      <c r="AC233" s="20">
        <v>2.1800000000000002</v>
      </c>
      <c r="AD233" s="20">
        <v>1.9</v>
      </c>
      <c r="AE233" s="20"/>
      <c r="AF233" s="20"/>
    </row>
    <row r="234" spans="1:32" x14ac:dyDescent="0.2">
      <c r="Y234" s="20" t="s">
        <v>438</v>
      </c>
      <c r="Z234" s="20" t="s">
        <v>439</v>
      </c>
      <c r="AB234" s="20">
        <v>72192300</v>
      </c>
      <c r="AC234" s="20">
        <v>2.1800000000000002</v>
      </c>
      <c r="AD234" s="20">
        <v>1.9</v>
      </c>
      <c r="AE234" s="20"/>
      <c r="AF234" s="20"/>
    </row>
    <row r="235" spans="1:32" x14ac:dyDescent="0.2">
      <c r="Y235" s="20" t="s">
        <v>440</v>
      </c>
      <c r="Z235" s="20" t="s">
        <v>441</v>
      </c>
      <c r="AB235" s="20">
        <v>72192400</v>
      </c>
      <c r="AC235" s="20">
        <v>2.1800000000000002</v>
      </c>
      <c r="AD235" s="20">
        <v>1.9</v>
      </c>
      <c r="AE235" s="20"/>
      <c r="AF235" s="20"/>
    </row>
    <row r="236" spans="1:32" x14ac:dyDescent="0.2">
      <c r="Y236" s="20" t="s">
        <v>442</v>
      </c>
      <c r="Z236" s="20" t="s">
        <v>443</v>
      </c>
      <c r="AB236" s="20">
        <v>72193100</v>
      </c>
      <c r="AC236" s="20">
        <v>2.21</v>
      </c>
      <c r="AD236" s="20">
        <v>1.99</v>
      </c>
      <c r="AE236" s="20"/>
      <c r="AF236" s="20"/>
    </row>
    <row r="237" spans="1:32" x14ac:dyDescent="0.2">
      <c r="Y237" s="20" t="s">
        <v>444</v>
      </c>
      <c r="Z237" s="20" t="s">
        <v>445</v>
      </c>
      <c r="AB237" s="20">
        <v>72193210</v>
      </c>
      <c r="AC237" s="20">
        <v>2.21</v>
      </c>
      <c r="AD237" s="20">
        <v>1.99</v>
      </c>
      <c r="AE237" s="20"/>
      <c r="AF237" s="20"/>
    </row>
    <row r="238" spans="1:32" x14ac:dyDescent="0.2">
      <c r="Y238" s="20" t="s">
        <v>446</v>
      </c>
      <c r="Z238" s="20" t="s">
        <v>447</v>
      </c>
      <c r="AB238" s="20">
        <v>72193290</v>
      </c>
      <c r="AC238" s="20">
        <v>2.21</v>
      </c>
      <c r="AD238" s="20">
        <v>1.99</v>
      </c>
      <c r="AE238" s="20"/>
      <c r="AF238" s="20"/>
    </row>
    <row r="239" spans="1:32" x14ac:dyDescent="0.2">
      <c r="Y239" s="20" t="s">
        <v>448</v>
      </c>
      <c r="Z239" s="20" t="s">
        <v>449</v>
      </c>
      <c r="AB239" s="20">
        <v>72193310</v>
      </c>
      <c r="AC239" s="20">
        <v>2.21</v>
      </c>
      <c r="AD239" s="20">
        <v>1.99</v>
      </c>
      <c r="AE239" s="20"/>
      <c r="AF239" s="20"/>
    </row>
    <row r="240" spans="1:32" x14ac:dyDescent="0.2">
      <c r="Y240" s="20" t="s">
        <v>450</v>
      </c>
      <c r="Z240" s="20" t="s">
        <v>451</v>
      </c>
      <c r="AB240" s="20">
        <v>72193390</v>
      </c>
      <c r="AC240" s="20">
        <v>2.21</v>
      </c>
      <c r="AD240" s="20">
        <v>1.99</v>
      </c>
      <c r="AE240" s="20"/>
      <c r="AF240" s="20"/>
    </row>
    <row r="241" spans="25:32" x14ac:dyDescent="0.2">
      <c r="Y241" s="20" t="s">
        <v>452</v>
      </c>
      <c r="Z241" s="20" t="s">
        <v>453</v>
      </c>
      <c r="AB241" s="20">
        <v>72193410</v>
      </c>
      <c r="AC241" s="20">
        <v>2.21</v>
      </c>
      <c r="AD241" s="20">
        <v>1.99</v>
      </c>
      <c r="AE241" s="20"/>
      <c r="AF241" s="20"/>
    </row>
    <row r="242" spans="25:32" x14ac:dyDescent="0.2">
      <c r="Y242" s="20" t="s">
        <v>454</v>
      </c>
      <c r="Z242" s="20" t="s">
        <v>455</v>
      </c>
      <c r="AB242" s="20">
        <v>72193490</v>
      </c>
      <c r="AC242" s="20">
        <v>2.21</v>
      </c>
      <c r="AD242" s="20">
        <v>1.99</v>
      </c>
      <c r="AE242" s="20"/>
      <c r="AF242" s="20"/>
    </row>
    <row r="243" spans="25:32" x14ac:dyDescent="0.2">
      <c r="Y243" s="20" t="s">
        <v>456</v>
      </c>
      <c r="Z243" s="20" t="s">
        <v>457</v>
      </c>
      <c r="AB243" s="20">
        <v>72193510</v>
      </c>
      <c r="AC243" s="20">
        <v>2.21</v>
      </c>
      <c r="AD243" s="20">
        <v>1.99</v>
      </c>
      <c r="AE243" s="20"/>
      <c r="AF243" s="20"/>
    </row>
    <row r="244" spans="25:32" x14ac:dyDescent="0.2">
      <c r="Y244" s="20" t="s">
        <v>458</v>
      </c>
      <c r="Z244" s="20" t="s">
        <v>459</v>
      </c>
      <c r="AB244" s="20">
        <v>72193590</v>
      </c>
      <c r="AC244" s="20">
        <v>2.21</v>
      </c>
      <c r="AD244" s="20">
        <v>1.99</v>
      </c>
      <c r="AE244" s="20"/>
      <c r="AF244" s="20"/>
    </row>
    <row r="245" spans="25:32" x14ac:dyDescent="0.2">
      <c r="Y245" s="20" t="s">
        <v>460</v>
      </c>
      <c r="Z245" s="20" t="s">
        <v>461</v>
      </c>
      <c r="AB245" s="20">
        <v>72199020</v>
      </c>
      <c r="AC245" s="20">
        <v>2.21</v>
      </c>
      <c r="AD245" s="20">
        <v>1.99</v>
      </c>
      <c r="AE245" s="20"/>
      <c r="AF245" s="20"/>
    </row>
    <row r="246" spans="25:32" x14ac:dyDescent="0.2">
      <c r="Y246" s="20" t="s">
        <v>462</v>
      </c>
      <c r="Z246" s="20" t="s">
        <v>463</v>
      </c>
      <c r="AB246" s="20">
        <v>72199080</v>
      </c>
      <c r="AC246" s="20">
        <v>2.21</v>
      </c>
      <c r="AD246" s="20">
        <v>1.99</v>
      </c>
      <c r="AE246" s="20"/>
      <c r="AF246" s="20"/>
    </row>
    <row r="247" spans="25:32" x14ac:dyDescent="0.2">
      <c r="Y247" s="20" t="s">
        <v>464</v>
      </c>
      <c r="Z247" s="20" t="s">
        <v>465</v>
      </c>
      <c r="AB247" s="20">
        <v>72201100</v>
      </c>
      <c r="AC247" s="20">
        <v>2.1800000000000002</v>
      </c>
      <c r="AD247" s="20">
        <v>1.9</v>
      </c>
      <c r="AE247" s="20"/>
      <c r="AF247" s="20"/>
    </row>
    <row r="248" spans="25:32" x14ac:dyDescent="0.2">
      <c r="Y248" s="20" t="s">
        <v>466</v>
      </c>
      <c r="Z248" s="20" t="s">
        <v>467</v>
      </c>
      <c r="AB248" s="20">
        <v>72201200</v>
      </c>
      <c r="AC248" s="20">
        <v>2.1800000000000002</v>
      </c>
      <c r="AD248" s="20">
        <v>1.9</v>
      </c>
      <c r="AE248" s="20"/>
      <c r="AF248" s="20"/>
    </row>
    <row r="249" spans="25:32" x14ac:dyDescent="0.2">
      <c r="Y249" s="20" t="s">
        <v>468</v>
      </c>
      <c r="Z249" s="20" t="s">
        <v>469</v>
      </c>
      <c r="AB249" s="20">
        <v>72202021</v>
      </c>
      <c r="AC249" s="20">
        <v>2.21</v>
      </c>
      <c r="AD249" s="20">
        <v>1.99</v>
      </c>
      <c r="AE249" s="20"/>
      <c r="AF249" s="20"/>
    </row>
    <row r="250" spans="25:32" x14ac:dyDescent="0.2">
      <c r="Y250" s="20" t="s">
        <v>470</v>
      </c>
      <c r="Z250" s="20" t="s">
        <v>471</v>
      </c>
      <c r="AB250" s="20">
        <v>72202029</v>
      </c>
      <c r="AC250" s="20">
        <v>2.21</v>
      </c>
      <c r="AD250" s="20">
        <v>1.99</v>
      </c>
      <c r="AE250" s="20"/>
      <c r="AF250" s="20"/>
    </row>
    <row r="251" spans="25:32" x14ac:dyDescent="0.2">
      <c r="Y251" s="20" t="s">
        <v>472</v>
      </c>
      <c r="Z251" s="20" t="s">
        <v>473</v>
      </c>
      <c r="AB251" s="20">
        <v>72202041</v>
      </c>
      <c r="AC251" s="20">
        <v>2.21</v>
      </c>
      <c r="AD251" s="20">
        <v>1.99</v>
      </c>
      <c r="AE251" s="20"/>
      <c r="AF251" s="20"/>
    </row>
    <row r="252" spans="25:32" x14ac:dyDescent="0.2">
      <c r="Y252" s="20" t="s">
        <v>474</v>
      </c>
      <c r="Z252" s="20" t="s">
        <v>475</v>
      </c>
      <c r="AB252" s="20">
        <v>72202049</v>
      </c>
      <c r="AC252" s="20">
        <v>2.21</v>
      </c>
      <c r="AD252" s="20">
        <v>1.99</v>
      </c>
      <c r="AE252" s="20"/>
      <c r="AF252" s="20"/>
    </row>
    <row r="253" spans="25:32" x14ac:dyDescent="0.2">
      <c r="Y253" s="20" t="s">
        <v>476</v>
      </c>
      <c r="Z253" s="20" t="s">
        <v>477</v>
      </c>
      <c r="AB253" s="20">
        <v>72202081</v>
      </c>
      <c r="AC253" s="20">
        <v>2.21</v>
      </c>
      <c r="AD253" s="20">
        <v>1.99</v>
      </c>
      <c r="AE253" s="20"/>
      <c r="AF253" s="20"/>
    </row>
    <row r="254" spans="25:32" x14ac:dyDescent="0.2">
      <c r="Y254" s="20" t="s">
        <v>478</v>
      </c>
      <c r="Z254" s="20" t="s">
        <v>479</v>
      </c>
      <c r="AB254" s="20">
        <v>72202089</v>
      </c>
      <c r="AC254" s="20">
        <v>2.21</v>
      </c>
      <c r="AD254" s="20">
        <v>1.99</v>
      </c>
      <c r="AE254" s="20"/>
      <c r="AF254" s="20"/>
    </row>
    <row r="255" spans="25:32" x14ac:dyDescent="0.2">
      <c r="Y255" s="20" t="s">
        <v>480</v>
      </c>
      <c r="Z255" s="20" t="s">
        <v>481</v>
      </c>
      <c r="AB255" s="20">
        <v>72209020</v>
      </c>
      <c r="AC255" s="20">
        <v>2.21</v>
      </c>
      <c r="AD255" s="20">
        <v>1.99</v>
      </c>
      <c r="AE255" s="20"/>
      <c r="AF255" s="20"/>
    </row>
    <row r="256" spans="25:32" x14ac:dyDescent="0.2">
      <c r="Y256" s="20" t="s">
        <v>482</v>
      </c>
      <c r="Z256" s="20" t="s">
        <v>483</v>
      </c>
      <c r="AB256" s="20">
        <v>72209080</v>
      </c>
      <c r="AC256" s="20">
        <v>2.21</v>
      </c>
      <c r="AD256" s="20">
        <v>1.99</v>
      </c>
      <c r="AE256" s="20"/>
      <c r="AF256" s="20"/>
    </row>
    <row r="257" spans="25:32" x14ac:dyDescent="0.2">
      <c r="Y257" s="22" t="s">
        <v>1089</v>
      </c>
      <c r="Z257" s="22" t="s">
        <v>1090</v>
      </c>
      <c r="AB257" s="22">
        <v>72210010</v>
      </c>
      <c r="AC257" s="20">
        <v>2.14</v>
      </c>
      <c r="AD257" s="20">
        <v>2.17</v>
      </c>
      <c r="AE257" s="22"/>
      <c r="AF257" s="22"/>
    </row>
    <row r="258" spans="25:32" x14ac:dyDescent="0.2">
      <c r="Y258" s="20" t="s">
        <v>484</v>
      </c>
      <c r="Z258" s="20" t="s">
        <v>485</v>
      </c>
      <c r="AB258" s="20">
        <v>72210090</v>
      </c>
      <c r="AC258" s="20">
        <v>2.14</v>
      </c>
      <c r="AD258" s="20">
        <v>2.17</v>
      </c>
      <c r="AE258" s="20"/>
      <c r="AF258" s="20"/>
    </row>
    <row r="259" spans="25:32" x14ac:dyDescent="0.2">
      <c r="Y259" s="20" t="s">
        <v>486</v>
      </c>
      <c r="Z259" s="20" t="s">
        <v>487</v>
      </c>
      <c r="AB259" s="20">
        <v>72221111</v>
      </c>
      <c r="AC259" s="20">
        <v>2.14</v>
      </c>
      <c r="AD259" s="20">
        <v>2.17</v>
      </c>
      <c r="AE259" s="20"/>
      <c r="AF259" s="20"/>
    </row>
    <row r="260" spans="25:32" x14ac:dyDescent="0.2">
      <c r="Y260" s="20" t="s">
        <v>488</v>
      </c>
      <c r="Z260" s="20" t="s">
        <v>489</v>
      </c>
      <c r="AB260" s="20">
        <v>72221119</v>
      </c>
      <c r="AC260" s="20">
        <v>2.14</v>
      </c>
      <c r="AD260" s="20">
        <v>2.17</v>
      </c>
      <c r="AE260" s="20"/>
      <c r="AF260" s="20"/>
    </row>
    <row r="261" spans="25:32" x14ac:dyDescent="0.2">
      <c r="AB261">
        <v>72221181</v>
      </c>
      <c r="AC261" s="20">
        <v>2.14</v>
      </c>
      <c r="AD261" s="20">
        <v>2.17</v>
      </c>
    </row>
    <row r="262" spans="25:32" x14ac:dyDescent="0.2">
      <c r="AB262">
        <v>72221189</v>
      </c>
      <c r="AC262" s="20">
        <v>2.14</v>
      </c>
      <c r="AD262" s="20">
        <v>2.17</v>
      </c>
    </row>
    <row r="263" spans="25:32" x14ac:dyDescent="0.2">
      <c r="AB263">
        <v>72221910</v>
      </c>
      <c r="AC263" s="20">
        <v>2.14</v>
      </c>
      <c r="AD263" s="20">
        <v>2.17</v>
      </c>
    </row>
    <row r="264" spans="25:32" x14ac:dyDescent="0.2">
      <c r="AB264">
        <v>72221990</v>
      </c>
      <c r="AC264" s="20">
        <v>2.14</v>
      </c>
      <c r="AD264" s="20">
        <v>2.17</v>
      </c>
    </row>
    <row r="265" spans="25:32" x14ac:dyDescent="0.2">
      <c r="AB265">
        <v>72222011</v>
      </c>
      <c r="AC265" s="20">
        <v>2.14</v>
      </c>
      <c r="AD265" s="20">
        <v>2.17</v>
      </c>
    </row>
    <row r="266" spans="25:32" x14ac:dyDescent="0.2">
      <c r="AB266">
        <v>72222019</v>
      </c>
      <c r="AC266" s="20">
        <v>2.14</v>
      </c>
      <c r="AD266" s="20">
        <v>2.17</v>
      </c>
    </row>
    <row r="267" spans="25:32" x14ac:dyDescent="0.2">
      <c r="AB267">
        <v>72222021</v>
      </c>
      <c r="AC267" s="20">
        <v>2.14</v>
      </c>
      <c r="AD267" s="20">
        <v>2.17</v>
      </c>
    </row>
    <row r="268" spans="25:32" x14ac:dyDescent="0.2">
      <c r="AB268">
        <v>72222029</v>
      </c>
      <c r="AC268" s="20">
        <v>2.14</v>
      </c>
      <c r="AD268" s="20">
        <v>2.17</v>
      </c>
    </row>
    <row r="269" spans="25:32" x14ac:dyDescent="0.2">
      <c r="AB269">
        <v>72222031</v>
      </c>
      <c r="AC269" s="20">
        <v>2.14</v>
      </c>
      <c r="AD269" s="20">
        <v>2.17</v>
      </c>
    </row>
    <row r="270" spans="25:32" x14ac:dyDescent="0.2">
      <c r="AB270">
        <v>72222039</v>
      </c>
      <c r="AC270" s="20">
        <v>2.14</v>
      </c>
      <c r="AD270" s="20">
        <v>2.17</v>
      </c>
    </row>
    <row r="271" spans="25:32" x14ac:dyDescent="0.2">
      <c r="AB271">
        <v>72222081</v>
      </c>
      <c r="AC271" s="20">
        <v>2.14</v>
      </c>
      <c r="AD271" s="20">
        <v>2.17</v>
      </c>
    </row>
    <row r="272" spans="25:32" x14ac:dyDescent="0.2">
      <c r="AB272">
        <v>72222089</v>
      </c>
      <c r="AC272" s="20">
        <v>2.14</v>
      </c>
      <c r="AD272" s="20">
        <v>2.17</v>
      </c>
    </row>
    <row r="273" spans="28:30" x14ac:dyDescent="0.2">
      <c r="AB273">
        <v>72223051</v>
      </c>
      <c r="AC273" s="20">
        <v>2.5099999999999998</v>
      </c>
      <c r="AD273" s="20">
        <v>2.1</v>
      </c>
    </row>
    <row r="274" spans="28:30" x14ac:dyDescent="0.2">
      <c r="AB274">
        <v>72223091</v>
      </c>
      <c r="AC274" s="20">
        <v>2.5099999999999998</v>
      </c>
      <c r="AD274" s="20">
        <v>2.1</v>
      </c>
    </row>
    <row r="275" spans="28:30" x14ac:dyDescent="0.2">
      <c r="AB275">
        <v>72223097</v>
      </c>
      <c r="AC275" s="20">
        <v>2.5099999999999998</v>
      </c>
      <c r="AD275" s="20">
        <v>2.1</v>
      </c>
    </row>
    <row r="276" spans="28:30" x14ac:dyDescent="0.2">
      <c r="AB276">
        <v>72224010</v>
      </c>
      <c r="AC276" s="20">
        <v>2.14</v>
      </c>
      <c r="AD276" s="20">
        <v>2.17</v>
      </c>
    </row>
    <row r="277" spans="28:30" x14ac:dyDescent="0.2">
      <c r="AB277">
        <v>72224050</v>
      </c>
      <c r="AC277" s="20">
        <v>2.14</v>
      </c>
      <c r="AD277" s="20">
        <v>2.17</v>
      </c>
    </row>
    <row r="278" spans="28:30" x14ac:dyDescent="0.2">
      <c r="AB278">
        <v>72224090</v>
      </c>
      <c r="AC278" s="20">
        <v>2.14</v>
      </c>
      <c r="AD278" s="20">
        <v>2.17</v>
      </c>
    </row>
    <row r="279" spans="28:30" x14ac:dyDescent="0.2">
      <c r="AB279">
        <v>72230011</v>
      </c>
      <c r="AC279" s="20">
        <v>2.13</v>
      </c>
      <c r="AD279" s="20">
        <v>2.36</v>
      </c>
    </row>
    <row r="280" spans="28:30" x14ac:dyDescent="0.2">
      <c r="AB280">
        <v>72230019</v>
      </c>
      <c r="AC280" s="20">
        <v>2.13</v>
      </c>
      <c r="AD280" s="20">
        <v>2.36</v>
      </c>
    </row>
    <row r="281" spans="28:30" x14ac:dyDescent="0.2">
      <c r="AB281">
        <v>72230091</v>
      </c>
      <c r="AC281" s="20">
        <v>2.13</v>
      </c>
      <c r="AD281" s="20">
        <v>2.36</v>
      </c>
    </row>
    <row r="282" spans="28:30" x14ac:dyDescent="0.2">
      <c r="AB282">
        <v>72230099</v>
      </c>
      <c r="AC282" s="20">
        <v>2.13</v>
      </c>
      <c r="AD282" s="20">
        <v>2.36</v>
      </c>
    </row>
    <row r="283" spans="28:30" x14ac:dyDescent="0.2">
      <c r="AB283">
        <v>72241010</v>
      </c>
      <c r="AC283" s="20">
        <v>2.41</v>
      </c>
      <c r="AD283" s="20">
        <v>0.79</v>
      </c>
    </row>
    <row r="284" spans="28:30" x14ac:dyDescent="0.2">
      <c r="AB284">
        <v>72241090</v>
      </c>
      <c r="AC284" s="20">
        <v>2.41</v>
      </c>
      <c r="AD284" s="20">
        <v>0.79</v>
      </c>
    </row>
    <row r="285" spans="28:30" x14ac:dyDescent="0.2">
      <c r="AB285">
        <v>72249002</v>
      </c>
      <c r="AC285" s="20">
        <v>1.95</v>
      </c>
      <c r="AD285" s="20">
        <v>0.4</v>
      </c>
    </row>
    <row r="286" spans="28:30" x14ac:dyDescent="0.2">
      <c r="AB286">
        <v>72249003</v>
      </c>
      <c r="AC286" s="20">
        <v>1.95</v>
      </c>
      <c r="AD286" s="20">
        <v>0.4</v>
      </c>
    </row>
    <row r="287" spans="28:30" x14ac:dyDescent="0.2">
      <c r="AB287">
        <v>72249005</v>
      </c>
      <c r="AC287" s="20">
        <v>1.95</v>
      </c>
      <c r="AD287" s="20">
        <v>0.4</v>
      </c>
    </row>
    <row r="288" spans="28:30" x14ac:dyDescent="0.2">
      <c r="AB288">
        <v>72249007</v>
      </c>
      <c r="AC288" s="20">
        <v>1.95</v>
      </c>
      <c r="AD288" s="20">
        <v>0.4</v>
      </c>
    </row>
    <row r="289" spans="28:30" x14ac:dyDescent="0.2">
      <c r="AB289">
        <v>72249014</v>
      </c>
      <c r="AC289" s="20">
        <v>1.95</v>
      </c>
      <c r="AD289" s="20">
        <v>0.4</v>
      </c>
    </row>
    <row r="290" spans="28:30" x14ac:dyDescent="0.2">
      <c r="AB290">
        <v>72249018</v>
      </c>
      <c r="AC290" s="20">
        <v>2.41</v>
      </c>
      <c r="AD290" s="20">
        <v>0.79</v>
      </c>
    </row>
    <row r="291" spans="28:30" x14ac:dyDescent="0.2">
      <c r="AB291">
        <v>72249031</v>
      </c>
      <c r="AC291" s="20">
        <v>1.95</v>
      </c>
      <c r="AD291" s="20">
        <v>0.4</v>
      </c>
    </row>
    <row r="292" spans="28:30" x14ac:dyDescent="0.2">
      <c r="AB292">
        <v>72249038</v>
      </c>
      <c r="AC292" s="20">
        <v>1.95</v>
      </c>
      <c r="AD292" s="20">
        <v>0.4</v>
      </c>
    </row>
    <row r="293" spans="28:30" x14ac:dyDescent="0.2">
      <c r="AB293">
        <v>72249090</v>
      </c>
      <c r="AC293" s="20">
        <v>2.41</v>
      </c>
      <c r="AD293" s="20">
        <v>0.79</v>
      </c>
    </row>
    <row r="294" spans="28:30" x14ac:dyDescent="0.2">
      <c r="AB294">
        <v>72251100</v>
      </c>
      <c r="AC294" s="20">
        <v>1.95</v>
      </c>
      <c r="AD294" s="20">
        <v>0.4</v>
      </c>
    </row>
    <row r="295" spans="28:30" x14ac:dyDescent="0.2">
      <c r="AB295">
        <v>72251910</v>
      </c>
      <c r="AC295" s="20">
        <v>1.95</v>
      </c>
      <c r="AD295" s="20">
        <v>0.4</v>
      </c>
    </row>
    <row r="296" spans="28:30" x14ac:dyDescent="0.2">
      <c r="AB296">
        <v>72251990</v>
      </c>
      <c r="AC296" s="20">
        <v>1.98</v>
      </c>
      <c r="AD296" s="20">
        <v>0.49</v>
      </c>
    </row>
    <row r="297" spans="28:30" x14ac:dyDescent="0.2">
      <c r="AB297">
        <v>72253010</v>
      </c>
      <c r="AC297" s="20">
        <v>1.95</v>
      </c>
      <c r="AD297" s="20">
        <v>0.4</v>
      </c>
    </row>
    <row r="298" spans="28:30" x14ac:dyDescent="0.2">
      <c r="AB298">
        <v>72253030</v>
      </c>
      <c r="AC298" s="20">
        <v>1.95</v>
      </c>
      <c r="AD298" s="20">
        <v>0.4</v>
      </c>
    </row>
    <row r="299" spans="28:30" x14ac:dyDescent="0.2">
      <c r="AB299">
        <v>72253090</v>
      </c>
      <c r="AC299" s="20">
        <v>1.95</v>
      </c>
      <c r="AD299" s="20">
        <v>0.4</v>
      </c>
    </row>
    <row r="300" spans="28:30" x14ac:dyDescent="0.2">
      <c r="AB300">
        <v>72254012</v>
      </c>
      <c r="AC300" s="20">
        <v>1.95</v>
      </c>
      <c r="AD300" s="20">
        <v>0.4</v>
      </c>
    </row>
    <row r="301" spans="28:30" x14ac:dyDescent="0.2">
      <c r="AB301">
        <v>72254015</v>
      </c>
      <c r="AC301" s="20">
        <v>1.95</v>
      </c>
      <c r="AD301" s="20">
        <v>0.4</v>
      </c>
    </row>
    <row r="302" spans="28:30" x14ac:dyDescent="0.2">
      <c r="AB302">
        <v>72254040</v>
      </c>
      <c r="AC302" s="20">
        <v>1.95</v>
      </c>
      <c r="AD302" s="20">
        <v>0.4</v>
      </c>
    </row>
    <row r="303" spans="28:30" x14ac:dyDescent="0.2">
      <c r="AB303">
        <v>72254060</v>
      </c>
      <c r="AC303" s="20">
        <v>1.95</v>
      </c>
      <c r="AD303" s="20">
        <v>0.4</v>
      </c>
    </row>
    <row r="304" spans="28:30" x14ac:dyDescent="0.2">
      <c r="AB304">
        <v>72254090</v>
      </c>
      <c r="AC304" s="20">
        <v>1.95</v>
      </c>
      <c r="AD304" s="20">
        <v>0.4</v>
      </c>
    </row>
    <row r="305" spans="28:30" x14ac:dyDescent="0.2">
      <c r="AB305">
        <v>72255020</v>
      </c>
      <c r="AC305" s="20">
        <v>1.98</v>
      </c>
      <c r="AD305" s="20">
        <v>0.49</v>
      </c>
    </row>
    <row r="306" spans="28:30" x14ac:dyDescent="0.2">
      <c r="AB306">
        <v>72255080</v>
      </c>
      <c r="AC306" s="20">
        <v>1.98</v>
      </c>
      <c r="AD306" s="20">
        <v>0.49</v>
      </c>
    </row>
    <row r="307" spans="28:30" x14ac:dyDescent="0.2">
      <c r="AB307">
        <v>72259100</v>
      </c>
      <c r="AC307" s="20">
        <v>1.92</v>
      </c>
      <c r="AD307" s="20">
        <v>0.51</v>
      </c>
    </row>
    <row r="308" spans="28:30" x14ac:dyDescent="0.2">
      <c r="AB308">
        <v>72259200</v>
      </c>
      <c r="AC308" s="20">
        <v>1.92</v>
      </c>
      <c r="AD308" s="20">
        <v>0.51</v>
      </c>
    </row>
    <row r="309" spans="28:30" x14ac:dyDescent="0.2">
      <c r="AB309">
        <v>72259900</v>
      </c>
      <c r="AC309" s="20">
        <v>1.92</v>
      </c>
      <c r="AD309" s="20">
        <v>0.51</v>
      </c>
    </row>
    <row r="310" spans="28:30" x14ac:dyDescent="0.2">
      <c r="AB310">
        <v>72261100</v>
      </c>
      <c r="AC310" s="20">
        <v>1.95</v>
      </c>
      <c r="AD310" s="20">
        <v>0.4</v>
      </c>
    </row>
    <row r="311" spans="28:30" x14ac:dyDescent="0.2">
      <c r="AB311">
        <v>72261910</v>
      </c>
      <c r="AC311" s="20">
        <v>1.95</v>
      </c>
      <c r="AD311" s="20">
        <v>0.4</v>
      </c>
    </row>
    <row r="312" spans="28:30" x14ac:dyDescent="0.2">
      <c r="AB312">
        <v>72261980</v>
      </c>
      <c r="AC312" s="20">
        <v>1.98</v>
      </c>
      <c r="AD312" s="20">
        <v>0.49</v>
      </c>
    </row>
    <row r="313" spans="28:30" x14ac:dyDescent="0.2">
      <c r="AB313">
        <v>72262000</v>
      </c>
      <c r="AC313" s="20">
        <v>1.95</v>
      </c>
      <c r="AD313" s="20">
        <v>0.4</v>
      </c>
    </row>
    <row r="314" spans="28:30" x14ac:dyDescent="0.2">
      <c r="AB314">
        <v>72269120</v>
      </c>
      <c r="AC314" s="20">
        <v>1.95</v>
      </c>
      <c r="AD314" s="20">
        <v>0.4</v>
      </c>
    </row>
    <row r="315" spans="28:30" x14ac:dyDescent="0.2">
      <c r="AB315">
        <v>72269191</v>
      </c>
      <c r="AC315" s="20">
        <v>1.95</v>
      </c>
      <c r="AD315" s="20">
        <v>0.4</v>
      </c>
    </row>
    <row r="316" spans="28:30" x14ac:dyDescent="0.2">
      <c r="AB316">
        <v>72269199</v>
      </c>
      <c r="AC316" s="20">
        <v>1.95</v>
      </c>
      <c r="AD316" s="20">
        <v>0.4</v>
      </c>
    </row>
    <row r="317" spans="28:30" x14ac:dyDescent="0.2">
      <c r="AB317">
        <v>72269200</v>
      </c>
      <c r="AC317" s="20">
        <v>1.98</v>
      </c>
      <c r="AD317" s="20">
        <v>0.49</v>
      </c>
    </row>
    <row r="318" spans="28:30" x14ac:dyDescent="0.2">
      <c r="AB318">
        <v>72269910</v>
      </c>
      <c r="AC318" s="20">
        <v>1.92</v>
      </c>
      <c r="AD318" s="20">
        <v>0.51</v>
      </c>
    </row>
    <row r="319" spans="28:30" x14ac:dyDescent="0.2">
      <c r="AB319">
        <v>72269930</v>
      </c>
      <c r="AC319" s="20">
        <v>1.92</v>
      </c>
      <c r="AD319" s="20">
        <v>0.51</v>
      </c>
    </row>
    <row r="320" spans="28:30" x14ac:dyDescent="0.2">
      <c r="AB320">
        <v>72269970</v>
      </c>
      <c r="AC320" s="20">
        <v>1.92</v>
      </c>
      <c r="AD320" s="20">
        <v>0.51</v>
      </c>
    </row>
    <row r="321" spans="28:30" x14ac:dyDescent="0.2">
      <c r="AB321">
        <v>72271000</v>
      </c>
      <c r="AC321" s="20">
        <v>1.86</v>
      </c>
      <c r="AD321" s="20">
        <v>0.56999999999999995</v>
      </c>
    </row>
    <row r="322" spans="28:30" x14ac:dyDescent="0.2">
      <c r="AB322">
        <v>72272000</v>
      </c>
      <c r="AC322" s="20">
        <v>1.86</v>
      </c>
      <c r="AD322" s="20">
        <v>0.56999999999999995</v>
      </c>
    </row>
    <row r="323" spans="28:30" x14ac:dyDescent="0.2">
      <c r="AB323">
        <v>72279010</v>
      </c>
      <c r="AC323" s="20">
        <v>1.86</v>
      </c>
      <c r="AD323" s="20">
        <v>0.56999999999999995</v>
      </c>
    </row>
    <row r="324" spans="28:30" x14ac:dyDescent="0.2">
      <c r="AB324">
        <v>72279050</v>
      </c>
      <c r="AC324" s="20">
        <v>1.86</v>
      </c>
      <c r="AD324" s="20">
        <v>0.56999999999999995</v>
      </c>
    </row>
    <row r="325" spans="28:30" x14ac:dyDescent="0.2">
      <c r="AB325">
        <v>72279095</v>
      </c>
      <c r="AC325" s="20">
        <v>1.86</v>
      </c>
      <c r="AD325" s="20">
        <v>0.56999999999999995</v>
      </c>
    </row>
    <row r="326" spans="28:30" x14ac:dyDescent="0.2">
      <c r="AB326">
        <v>72281020</v>
      </c>
      <c r="AC326" s="20">
        <v>1.86</v>
      </c>
      <c r="AD326" s="20">
        <v>0.56999999999999995</v>
      </c>
    </row>
    <row r="327" spans="28:30" x14ac:dyDescent="0.2">
      <c r="AB327">
        <v>72281050</v>
      </c>
      <c r="AC327" s="20">
        <v>2.41</v>
      </c>
      <c r="AD327" s="20">
        <v>0.79</v>
      </c>
    </row>
    <row r="328" spans="28:30" x14ac:dyDescent="0.2">
      <c r="AB328">
        <v>72281090</v>
      </c>
      <c r="AC328" s="20">
        <v>1.86</v>
      </c>
      <c r="AD328" s="20">
        <v>0.56999999999999995</v>
      </c>
    </row>
    <row r="329" spans="28:30" x14ac:dyDescent="0.2">
      <c r="AB329">
        <v>72282010</v>
      </c>
      <c r="AC329" s="20">
        <v>1.86</v>
      </c>
      <c r="AD329" s="20">
        <v>0.56999999999999995</v>
      </c>
    </row>
    <row r="330" spans="28:30" x14ac:dyDescent="0.2">
      <c r="AB330">
        <v>72282091</v>
      </c>
      <c r="AC330" s="20">
        <v>1.86</v>
      </c>
      <c r="AD330" s="20">
        <v>0.56999999999999995</v>
      </c>
    </row>
    <row r="331" spans="28:30" x14ac:dyDescent="0.2">
      <c r="AB331">
        <v>72282099</v>
      </c>
      <c r="AC331" s="20">
        <v>1.86</v>
      </c>
      <c r="AD331" s="20">
        <v>0.56999999999999995</v>
      </c>
    </row>
    <row r="332" spans="28:30" x14ac:dyDescent="0.2">
      <c r="AB332">
        <v>72283020</v>
      </c>
      <c r="AC332" s="20">
        <v>1.86</v>
      </c>
      <c r="AD332" s="20">
        <v>0.56999999999999995</v>
      </c>
    </row>
    <row r="333" spans="28:30" x14ac:dyDescent="0.2">
      <c r="AB333">
        <v>72283041</v>
      </c>
      <c r="AC333" s="20">
        <v>1.86</v>
      </c>
      <c r="AD333" s="20">
        <v>0.56999999999999995</v>
      </c>
    </row>
    <row r="334" spans="28:30" x14ac:dyDescent="0.2">
      <c r="AB334">
        <v>72283049</v>
      </c>
      <c r="AC334" s="20">
        <v>1.86</v>
      </c>
      <c r="AD334" s="20">
        <v>0.56999999999999995</v>
      </c>
    </row>
    <row r="335" spans="28:30" x14ac:dyDescent="0.2">
      <c r="AB335">
        <v>72283061</v>
      </c>
      <c r="AC335" s="20">
        <v>1.86</v>
      </c>
      <c r="AD335" s="20">
        <v>0.56999999999999995</v>
      </c>
    </row>
    <row r="336" spans="28:30" x14ac:dyDescent="0.2">
      <c r="AB336">
        <v>72283069</v>
      </c>
      <c r="AC336" s="20">
        <v>1.86</v>
      </c>
      <c r="AD336" s="20">
        <v>0.56999999999999995</v>
      </c>
    </row>
    <row r="337" spans="28:30" x14ac:dyDescent="0.2">
      <c r="AB337">
        <v>72283070</v>
      </c>
      <c r="AC337" s="20">
        <v>1.86</v>
      </c>
      <c r="AD337" s="20">
        <v>0.56999999999999995</v>
      </c>
    </row>
    <row r="338" spans="28:30" x14ac:dyDescent="0.2">
      <c r="AB338">
        <v>72283089</v>
      </c>
      <c r="AC338" s="20">
        <v>1.86</v>
      </c>
      <c r="AD338" s="20">
        <v>0.56999999999999995</v>
      </c>
    </row>
    <row r="339" spans="28:30" x14ac:dyDescent="0.2">
      <c r="AB339">
        <v>72284010</v>
      </c>
      <c r="AC339" s="20">
        <v>2.41</v>
      </c>
      <c r="AD339" s="20">
        <v>0.79</v>
      </c>
    </row>
    <row r="340" spans="28:30" x14ac:dyDescent="0.2">
      <c r="AB340">
        <v>72284090</v>
      </c>
      <c r="AC340" s="20">
        <v>2.41</v>
      </c>
      <c r="AD340" s="20">
        <v>0.79</v>
      </c>
    </row>
    <row r="341" spans="28:30" x14ac:dyDescent="0.2">
      <c r="AB341">
        <v>72285020</v>
      </c>
      <c r="AC341" s="20">
        <v>1.86</v>
      </c>
      <c r="AD341" s="20">
        <v>0.56999999999999995</v>
      </c>
    </row>
    <row r="342" spans="28:30" x14ac:dyDescent="0.2">
      <c r="AB342">
        <v>72285040</v>
      </c>
      <c r="AC342" s="20">
        <v>1.86</v>
      </c>
      <c r="AD342" s="20">
        <v>0.56999999999999995</v>
      </c>
    </row>
    <row r="343" spans="28:30" x14ac:dyDescent="0.2">
      <c r="AB343">
        <v>72285061</v>
      </c>
      <c r="AC343" s="20">
        <v>1.86</v>
      </c>
      <c r="AD343" s="20">
        <v>0.56999999999999995</v>
      </c>
    </row>
    <row r="344" spans="28:30" x14ac:dyDescent="0.2">
      <c r="AB344">
        <v>72285069</v>
      </c>
      <c r="AC344" s="20">
        <v>1.86</v>
      </c>
      <c r="AD344" s="20">
        <v>0.56999999999999995</v>
      </c>
    </row>
    <row r="345" spans="28:30" x14ac:dyDescent="0.2">
      <c r="AB345">
        <v>72285080</v>
      </c>
      <c r="AC345" s="20">
        <v>1.86</v>
      </c>
      <c r="AD345" s="20">
        <v>0.56999999999999995</v>
      </c>
    </row>
    <row r="346" spans="28:30" x14ac:dyDescent="0.2">
      <c r="AB346">
        <v>72286020</v>
      </c>
      <c r="AC346" s="20">
        <v>1.86</v>
      </c>
      <c r="AD346" s="20">
        <v>0.56999999999999995</v>
      </c>
    </row>
    <row r="347" spans="28:30" x14ac:dyDescent="0.2">
      <c r="AB347">
        <v>72286080</v>
      </c>
      <c r="AC347" s="20">
        <v>1.86</v>
      </c>
      <c r="AD347" s="20">
        <v>0.56999999999999995</v>
      </c>
    </row>
    <row r="348" spans="28:30" x14ac:dyDescent="0.2">
      <c r="AB348">
        <v>72287010</v>
      </c>
      <c r="AC348" s="20">
        <v>1.86</v>
      </c>
      <c r="AD348" s="20">
        <v>0.56999999999999995</v>
      </c>
    </row>
    <row r="349" spans="28:30" x14ac:dyDescent="0.2">
      <c r="AB349">
        <v>72287090</v>
      </c>
      <c r="AC349" s="20">
        <v>1.86</v>
      </c>
      <c r="AD349" s="20">
        <v>0.56999999999999995</v>
      </c>
    </row>
    <row r="350" spans="28:30" x14ac:dyDescent="0.2">
      <c r="AB350">
        <v>72288000</v>
      </c>
      <c r="AC350" s="20">
        <v>1.86</v>
      </c>
      <c r="AD350" s="20">
        <v>0.56999999999999995</v>
      </c>
    </row>
    <row r="351" spans="28:30" x14ac:dyDescent="0.2">
      <c r="AB351">
        <v>72292000</v>
      </c>
      <c r="AC351" s="20">
        <v>1.84</v>
      </c>
      <c r="AD351" s="20">
        <v>0.75</v>
      </c>
    </row>
    <row r="352" spans="28:30" x14ac:dyDescent="0.2">
      <c r="AB352">
        <v>72299020</v>
      </c>
      <c r="AC352" s="20">
        <v>1.84</v>
      </c>
      <c r="AD352" s="20">
        <v>0.75</v>
      </c>
    </row>
    <row r="353" spans="28:30" x14ac:dyDescent="0.2">
      <c r="AB353">
        <v>72299050</v>
      </c>
      <c r="AC353" s="20">
        <v>1.84</v>
      </c>
      <c r="AD353" s="20">
        <v>0.75</v>
      </c>
    </row>
    <row r="354" spans="28:30" x14ac:dyDescent="0.2">
      <c r="AB354">
        <v>72299090</v>
      </c>
      <c r="AC354" s="20">
        <v>1.84</v>
      </c>
      <c r="AD354" s="20">
        <v>0.75</v>
      </c>
    </row>
    <row r="355" spans="28:30" x14ac:dyDescent="0.2">
      <c r="AB355">
        <v>73011000</v>
      </c>
      <c r="AC355" s="20">
        <v>2.0299999999999998</v>
      </c>
      <c r="AD355" s="20">
        <v>0.36</v>
      </c>
    </row>
    <row r="356" spans="28:30" x14ac:dyDescent="0.2">
      <c r="AB356">
        <v>73012000</v>
      </c>
      <c r="AC356" s="20">
        <v>2.0299999999999998</v>
      </c>
      <c r="AD356" s="20">
        <v>0.36</v>
      </c>
    </row>
    <row r="357" spans="28:30" x14ac:dyDescent="0.2">
      <c r="AB357">
        <v>73021010</v>
      </c>
      <c r="AC357" s="20">
        <v>1.93</v>
      </c>
      <c r="AD357" s="20">
        <v>0.28999999999999998</v>
      </c>
    </row>
    <row r="358" spans="28:30" x14ac:dyDescent="0.2">
      <c r="AB358">
        <v>73021022</v>
      </c>
      <c r="AC358" s="20">
        <v>1.93</v>
      </c>
      <c r="AD358" s="20">
        <v>0.28999999999999998</v>
      </c>
    </row>
    <row r="359" spans="28:30" x14ac:dyDescent="0.2">
      <c r="AB359">
        <v>73021028</v>
      </c>
      <c r="AC359" s="20">
        <v>1.93</v>
      </c>
      <c r="AD359" s="20">
        <v>0.28999999999999998</v>
      </c>
    </row>
    <row r="360" spans="28:30" x14ac:dyDescent="0.2">
      <c r="AB360">
        <v>73021040</v>
      </c>
      <c r="AC360" s="20">
        <v>1.93</v>
      </c>
      <c r="AD360" s="20">
        <v>0.28999999999999998</v>
      </c>
    </row>
    <row r="361" spans="28:30" x14ac:dyDescent="0.2">
      <c r="AB361">
        <v>73021050</v>
      </c>
      <c r="AC361" s="20">
        <v>1.93</v>
      </c>
      <c r="AD361" s="20">
        <v>0.28999999999999998</v>
      </c>
    </row>
    <row r="362" spans="28:30" x14ac:dyDescent="0.2">
      <c r="AB362">
        <v>73021090</v>
      </c>
      <c r="AC362" s="20">
        <v>1.93</v>
      </c>
      <c r="AD362" s="20">
        <v>0.28999999999999998</v>
      </c>
    </row>
    <row r="363" spans="28:30" x14ac:dyDescent="0.2">
      <c r="AB363">
        <v>73023000</v>
      </c>
      <c r="AC363" s="20">
        <v>1.93</v>
      </c>
      <c r="AD363" s="20">
        <v>0.28999999999999998</v>
      </c>
    </row>
    <row r="364" spans="28:30" x14ac:dyDescent="0.2">
      <c r="AB364">
        <v>73024000</v>
      </c>
      <c r="AC364" s="20">
        <v>1.93</v>
      </c>
      <c r="AD364" s="20">
        <v>0.28999999999999998</v>
      </c>
    </row>
    <row r="365" spans="28:30" x14ac:dyDescent="0.2">
      <c r="AB365">
        <v>73029000</v>
      </c>
      <c r="AC365" s="20">
        <v>1.93</v>
      </c>
      <c r="AD365" s="20">
        <v>0.28999999999999998</v>
      </c>
    </row>
    <row r="366" spans="28:30" x14ac:dyDescent="0.2">
      <c r="AB366">
        <v>73030010</v>
      </c>
      <c r="AC366" s="20">
        <v>2.21</v>
      </c>
      <c r="AD366" s="20">
        <v>0.35</v>
      </c>
    </row>
    <row r="367" spans="28:30" x14ac:dyDescent="0.2">
      <c r="AB367">
        <v>73030090</v>
      </c>
      <c r="AC367" s="20">
        <v>2.21</v>
      </c>
      <c r="AD367" s="20">
        <v>0.35</v>
      </c>
    </row>
    <row r="368" spans="28:30" x14ac:dyDescent="0.2">
      <c r="AB368">
        <v>73041100</v>
      </c>
      <c r="AC368" s="20">
        <v>1.86</v>
      </c>
      <c r="AD368" s="20">
        <v>0.35</v>
      </c>
    </row>
    <row r="369" spans="28:30" x14ac:dyDescent="0.2">
      <c r="AB369">
        <v>73041910</v>
      </c>
      <c r="AC369" s="20">
        <v>1.93</v>
      </c>
      <c r="AD369" s="20">
        <v>0.28999999999999998</v>
      </c>
    </row>
    <row r="370" spans="28:30" x14ac:dyDescent="0.2">
      <c r="AB370">
        <v>73041930</v>
      </c>
      <c r="AC370" s="20">
        <v>1.93</v>
      </c>
      <c r="AD370" s="20">
        <v>0.28999999999999998</v>
      </c>
    </row>
    <row r="371" spans="28:30" x14ac:dyDescent="0.2">
      <c r="AB371">
        <v>73041990</v>
      </c>
      <c r="AC371" s="20">
        <v>1.93</v>
      </c>
      <c r="AD371" s="20">
        <v>0.28999999999999998</v>
      </c>
    </row>
    <row r="372" spans="28:30" x14ac:dyDescent="0.2">
      <c r="AB372">
        <v>73042200</v>
      </c>
      <c r="AC372" s="20">
        <v>1.86</v>
      </c>
      <c r="AD372" s="20">
        <v>0.35</v>
      </c>
    </row>
    <row r="373" spans="28:30" x14ac:dyDescent="0.2">
      <c r="AB373">
        <v>73042300</v>
      </c>
      <c r="AC373" s="20">
        <v>1.93</v>
      </c>
      <c r="AD373" s="20">
        <v>0.28999999999999998</v>
      </c>
    </row>
    <row r="374" spans="28:30" x14ac:dyDescent="0.2">
      <c r="AB374">
        <v>73042400</v>
      </c>
      <c r="AC374" s="20">
        <v>1.86</v>
      </c>
      <c r="AD374" s="20">
        <v>0.35</v>
      </c>
    </row>
    <row r="375" spans="28:30" x14ac:dyDescent="0.2">
      <c r="AB375">
        <v>73042910</v>
      </c>
      <c r="AC375" s="20">
        <v>1.93</v>
      </c>
      <c r="AD375" s="20">
        <v>0.28999999999999998</v>
      </c>
    </row>
    <row r="376" spans="28:30" x14ac:dyDescent="0.2">
      <c r="AB376">
        <v>73042930</v>
      </c>
      <c r="AC376" s="20">
        <v>1.93</v>
      </c>
      <c r="AD376" s="20">
        <v>0.28999999999999998</v>
      </c>
    </row>
    <row r="377" spans="28:30" x14ac:dyDescent="0.2">
      <c r="AB377">
        <v>73042990</v>
      </c>
      <c r="AC377" s="20">
        <v>1.93</v>
      </c>
      <c r="AD377" s="20">
        <v>0.28999999999999998</v>
      </c>
    </row>
    <row r="378" spans="28:30" x14ac:dyDescent="0.2">
      <c r="AB378">
        <v>73043120</v>
      </c>
      <c r="AC378" s="20">
        <v>1.93</v>
      </c>
      <c r="AD378" s="20">
        <v>0.28999999999999998</v>
      </c>
    </row>
    <row r="379" spans="28:30" x14ac:dyDescent="0.2">
      <c r="AB379">
        <v>73043180</v>
      </c>
      <c r="AC379" s="20">
        <v>1.93</v>
      </c>
      <c r="AD379" s="20">
        <v>0.28999999999999998</v>
      </c>
    </row>
    <row r="380" spans="28:30" x14ac:dyDescent="0.2">
      <c r="AB380">
        <v>73043950</v>
      </c>
      <c r="AC380" s="20">
        <v>1.93</v>
      </c>
      <c r="AD380" s="20">
        <v>0.28999999999999998</v>
      </c>
    </row>
    <row r="381" spans="28:30" x14ac:dyDescent="0.2">
      <c r="AB381">
        <v>73043982</v>
      </c>
      <c r="AC381" s="20">
        <v>1.93</v>
      </c>
      <c r="AD381" s="20">
        <v>0.28999999999999998</v>
      </c>
    </row>
    <row r="382" spans="28:30" x14ac:dyDescent="0.2">
      <c r="AB382">
        <v>73043983</v>
      </c>
      <c r="AC382" s="20">
        <v>1.93</v>
      </c>
      <c r="AD382" s="20">
        <v>0.28999999999999998</v>
      </c>
    </row>
    <row r="383" spans="28:30" x14ac:dyDescent="0.2">
      <c r="AB383">
        <v>73043988</v>
      </c>
      <c r="AC383" s="20">
        <v>1.93</v>
      </c>
      <c r="AD383" s="20">
        <v>0.28999999999999998</v>
      </c>
    </row>
    <row r="384" spans="28:30" x14ac:dyDescent="0.2">
      <c r="AB384">
        <v>73044100</v>
      </c>
      <c r="AC384" s="20">
        <v>1.86</v>
      </c>
      <c r="AD384" s="20">
        <v>0.35</v>
      </c>
    </row>
    <row r="385" spans="28:30" x14ac:dyDescent="0.2">
      <c r="AB385">
        <v>73044983</v>
      </c>
      <c r="AC385" s="20">
        <v>1.86</v>
      </c>
      <c r="AD385" s="20">
        <v>0.35</v>
      </c>
    </row>
    <row r="386" spans="28:30" x14ac:dyDescent="0.2">
      <c r="AB386">
        <v>73044985</v>
      </c>
      <c r="AC386" s="20">
        <v>1.86</v>
      </c>
      <c r="AD386" s="20">
        <v>0.35</v>
      </c>
    </row>
    <row r="387" spans="28:30" x14ac:dyDescent="0.2">
      <c r="AB387">
        <v>73044989</v>
      </c>
      <c r="AC387" s="20">
        <v>1.86</v>
      </c>
      <c r="AD387" s="20">
        <v>0.35</v>
      </c>
    </row>
    <row r="388" spans="28:30" x14ac:dyDescent="0.2">
      <c r="AB388">
        <v>73045110</v>
      </c>
      <c r="AC388" s="20">
        <v>1.86</v>
      </c>
      <c r="AD388" s="20">
        <v>0.35</v>
      </c>
    </row>
    <row r="389" spans="28:30" x14ac:dyDescent="0.2">
      <c r="AB389">
        <v>73045181</v>
      </c>
      <c r="AC389" s="20">
        <v>1.86</v>
      </c>
      <c r="AD389" s="20">
        <v>0.35</v>
      </c>
    </row>
    <row r="390" spans="28:30" x14ac:dyDescent="0.2">
      <c r="AB390">
        <v>73045189</v>
      </c>
      <c r="AC390" s="20">
        <v>1.86</v>
      </c>
      <c r="AD390" s="20">
        <v>0.35</v>
      </c>
    </row>
    <row r="391" spans="28:30" x14ac:dyDescent="0.2">
      <c r="AB391">
        <v>73045930</v>
      </c>
      <c r="AC391" s="20">
        <v>1.86</v>
      </c>
      <c r="AD391" s="20">
        <v>0.35</v>
      </c>
    </row>
    <row r="392" spans="28:30" x14ac:dyDescent="0.2">
      <c r="AB392">
        <v>73045982</v>
      </c>
      <c r="AC392" s="20">
        <v>1.86</v>
      </c>
      <c r="AD392" s="20">
        <v>0.35</v>
      </c>
    </row>
    <row r="393" spans="28:30" x14ac:dyDescent="0.2">
      <c r="AB393">
        <v>73045983</v>
      </c>
      <c r="AC393" s="20">
        <v>1.86</v>
      </c>
      <c r="AD393" s="20">
        <v>0.35</v>
      </c>
    </row>
    <row r="394" spans="28:30" x14ac:dyDescent="0.2">
      <c r="AB394">
        <v>73045989</v>
      </c>
      <c r="AC394" s="20">
        <v>1.86</v>
      </c>
      <c r="AD394" s="20">
        <v>0.35</v>
      </c>
    </row>
    <row r="395" spans="28:30" x14ac:dyDescent="0.2">
      <c r="AB395">
        <v>73049000</v>
      </c>
      <c r="AC395" s="20">
        <v>1.93</v>
      </c>
      <c r="AD395" s="20">
        <v>0.28999999999999998</v>
      </c>
    </row>
    <row r="396" spans="28:30" x14ac:dyDescent="0.2">
      <c r="AB396">
        <v>73051100</v>
      </c>
      <c r="AC396" s="20">
        <v>2.0299999999999998</v>
      </c>
      <c r="AD396" s="20">
        <v>0.36</v>
      </c>
    </row>
    <row r="397" spans="28:30" x14ac:dyDescent="0.2">
      <c r="AB397">
        <v>73051200</v>
      </c>
      <c r="AC397" s="20">
        <v>2.0299999999999998</v>
      </c>
      <c r="AD397" s="20">
        <v>0.36</v>
      </c>
    </row>
    <row r="398" spans="28:30" x14ac:dyDescent="0.2">
      <c r="AB398">
        <v>73051900</v>
      </c>
      <c r="AC398" s="20">
        <v>2.0299999999999998</v>
      </c>
      <c r="AD398" s="20">
        <v>0.36</v>
      </c>
    </row>
    <row r="399" spans="28:30" x14ac:dyDescent="0.2">
      <c r="AB399">
        <v>73052000</v>
      </c>
      <c r="AC399" s="20">
        <v>2.0299999999999998</v>
      </c>
      <c r="AD399" s="20">
        <v>0.36</v>
      </c>
    </row>
    <row r="400" spans="28:30" x14ac:dyDescent="0.2">
      <c r="AB400">
        <v>73053100</v>
      </c>
      <c r="AC400" s="20">
        <v>2.0299999999999998</v>
      </c>
      <c r="AD400" s="20">
        <v>0.36</v>
      </c>
    </row>
    <row r="401" spans="28:30" x14ac:dyDescent="0.2">
      <c r="AB401">
        <v>73053900</v>
      </c>
      <c r="AC401" s="20">
        <v>2.0299999999999998</v>
      </c>
      <c r="AD401" s="20">
        <v>0.36</v>
      </c>
    </row>
    <row r="402" spans="28:30" x14ac:dyDescent="0.2">
      <c r="AB402">
        <v>73059000</v>
      </c>
      <c r="AC402" s="20">
        <v>2.0299999999999998</v>
      </c>
      <c r="AD402" s="20">
        <v>0.36</v>
      </c>
    </row>
    <row r="403" spans="28:30" x14ac:dyDescent="0.2">
      <c r="AB403">
        <v>73061100</v>
      </c>
      <c r="AC403" s="20">
        <v>1.98</v>
      </c>
      <c r="AD403" s="20">
        <v>0.46</v>
      </c>
    </row>
    <row r="404" spans="28:30" x14ac:dyDescent="0.2">
      <c r="AB404">
        <v>73061900</v>
      </c>
      <c r="AC404" s="20">
        <v>2.0299999999999998</v>
      </c>
      <c r="AD404" s="20">
        <v>0.36</v>
      </c>
    </row>
    <row r="405" spans="28:30" x14ac:dyDescent="0.2">
      <c r="AB405">
        <v>73062100</v>
      </c>
      <c r="AC405" s="20">
        <v>1.98</v>
      </c>
      <c r="AD405" s="20">
        <v>0.46</v>
      </c>
    </row>
    <row r="406" spans="28:30" x14ac:dyDescent="0.2">
      <c r="AB406">
        <v>73062900</v>
      </c>
      <c r="AC406" s="20">
        <v>2.0299999999999998</v>
      </c>
      <c r="AD406" s="20">
        <v>0.36</v>
      </c>
    </row>
    <row r="407" spans="28:30" x14ac:dyDescent="0.2">
      <c r="AB407">
        <v>73063012</v>
      </c>
      <c r="AC407" s="20">
        <v>2.0299999999999998</v>
      </c>
      <c r="AD407" s="20">
        <v>0.36</v>
      </c>
    </row>
    <row r="408" spans="28:30" x14ac:dyDescent="0.2">
      <c r="AB408">
        <v>73063018</v>
      </c>
      <c r="AC408" s="20">
        <v>2.0099999999999998</v>
      </c>
      <c r="AD408" s="20">
        <v>0.27</v>
      </c>
    </row>
    <row r="409" spans="28:30" x14ac:dyDescent="0.2">
      <c r="AB409">
        <v>73063041</v>
      </c>
      <c r="AC409" s="20">
        <v>1.97</v>
      </c>
      <c r="AD409" s="20">
        <v>0.39</v>
      </c>
    </row>
    <row r="410" spans="28:30" x14ac:dyDescent="0.2">
      <c r="AB410">
        <v>73063049</v>
      </c>
      <c r="AC410" s="20">
        <v>1.97</v>
      </c>
      <c r="AD410" s="20">
        <v>0.39</v>
      </c>
    </row>
    <row r="411" spans="28:30" x14ac:dyDescent="0.2">
      <c r="AB411">
        <v>73063072</v>
      </c>
      <c r="AC411" s="20">
        <v>1.97</v>
      </c>
      <c r="AD411" s="20">
        <v>0.39</v>
      </c>
    </row>
    <row r="412" spans="28:30" x14ac:dyDescent="0.2">
      <c r="AB412">
        <v>73063077</v>
      </c>
      <c r="AC412" s="20">
        <v>1.97</v>
      </c>
      <c r="AD412" s="20">
        <v>0.39</v>
      </c>
    </row>
    <row r="413" spans="28:30" x14ac:dyDescent="0.2">
      <c r="AB413">
        <v>73063080</v>
      </c>
      <c r="AC413" s="20">
        <v>1.97</v>
      </c>
      <c r="AD413" s="20">
        <v>0.39</v>
      </c>
    </row>
    <row r="414" spans="28:30" x14ac:dyDescent="0.2">
      <c r="AB414">
        <v>73064020</v>
      </c>
      <c r="AC414" s="20">
        <v>1.98</v>
      </c>
      <c r="AD414" s="20">
        <v>0.46</v>
      </c>
    </row>
    <row r="415" spans="28:30" x14ac:dyDescent="0.2">
      <c r="AB415">
        <v>73064080</v>
      </c>
      <c r="AC415" s="20">
        <v>1.95</v>
      </c>
      <c r="AD415" s="20">
        <v>0.33</v>
      </c>
    </row>
    <row r="416" spans="28:30" x14ac:dyDescent="0.2">
      <c r="AB416">
        <v>73065021</v>
      </c>
      <c r="AC416" s="20">
        <v>1.97</v>
      </c>
      <c r="AD416" s="20">
        <v>0.41</v>
      </c>
    </row>
    <row r="417" spans="28:30" x14ac:dyDescent="0.2">
      <c r="AB417">
        <v>73065029</v>
      </c>
      <c r="AC417" s="20">
        <v>1.95</v>
      </c>
      <c r="AD417" s="20">
        <v>0.33</v>
      </c>
    </row>
    <row r="418" spans="28:30" x14ac:dyDescent="0.2">
      <c r="AB418">
        <v>73065080</v>
      </c>
      <c r="AC418" s="20">
        <v>1.97</v>
      </c>
      <c r="AD418" s="20">
        <v>0.41</v>
      </c>
    </row>
    <row r="419" spans="28:30" x14ac:dyDescent="0.2">
      <c r="AB419">
        <v>73066110</v>
      </c>
      <c r="AC419" s="20">
        <v>1.98</v>
      </c>
      <c r="AD419" s="20">
        <v>0.46</v>
      </c>
    </row>
    <row r="420" spans="28:30" x14ac:dyDescent="0.2">
      <c r="AB420">
        <v>73066192</v>
      </c>
      <c r="AC420" s="20">
        <v>1.97</v>
      </c>
      <c r="AD420" s="20">
        <v>0.39</v>
      </c>
    </row>
    <row r="421" spans="28:30" x14ac:dyDescent="0.2">
      <c r="AB421">
        <v>73066199</v>
      </c>
      <c r="AC421" s="20">
        <v>1.97</v>
      </c>
      <c r="AD421" s="20">
        <v>0.39</v>
      </c>
    </row>
    <row r="422" spans="28:30" x14ac:dyDescent="0.2">
      <c r="AB422">
        <v>73066910</v>
      </c>
      <c r="AC422" s="20">
        <v>1.98</v>
      </c>
      <c r="AD422" s="20">
        <v>0.46</v>
      </c>
    </row>
    <row r="423" spans="28:30" x14ac:dyDescent="0.2">
      <c r="AB423">
        <v>73066990</v>
      </c>
      <c r="AC423" s="20">
        <v>1.97</v>
      </c>
      <c r="AD423" s="20">
        <v>0.39</v>
      </c>
    </row>
    <row r="424" spans="28:30" x14ac:dyDescent="0.2">
      <c r="AB424">
        <v>73069000</v>
      </c>
      <c r="AC424" s="20">
        <v>1.97</v>
      </c>
      <c r="AD424" s="20">
        <v>0.39</v>
      </c>
    </row>
    <row r="425" spans="28:30" x14ac:dyDescent="0.2">
      <c r="AB425">
        <v>73071110</v>
      </c>
      <c r="AC425" s="20">
        <v>2.54</v>
      </c>
      <c r="AD425" s="20">
        <v>0.56999999999999995</v>
      </c>
    </row>
    <row r="426" spans="28:30" x14ac:dyDescent="0.2">
      <c r="AB426">
        <v>73071190</v>
      </c>
      <c r="AC426" s="20">
        <v>2.54</v>
      </c>
      <c r="AD426" s="20">
        <v>0.56999999999999995</v>
      </c>
    </row>
    <row r="427" spans="28:30" x14ac:dyDescent="0.2">
      <c r="AB427">
        <v>73071910</v>
      </c>
      <c r="AC427" s="20">
        <v>2.54</v>
      </c>
      <c r="AD427" s="20">
        <v>0.56999999999999995</v>
      </c>
    </row>
    <row r="428" spans="28:30" x14ac:dyDescent="0.2">
      <c r="AB428">
        <v>73071990</v>
      </c>
      <c r="AC428" s="20">
        <v>0.61</v>
      </c>
      <c r="AD428" s="20">
        <v>1.05</v>
      </c>
    </row>
    <row r="429" spans="28:30" x14ac:dyDescent="0.2">
      <c r="AB429">
        <v>73072100</v>
      </c>
      <c r="AC429" s="20">
        <v>1.87</v>
      </c>
      <c r="AD429" s="20">
        <v>0.43</v>
      </c>
    </row>
    <row r="430" spans="28:30" x14ac:dyDescent="0.2">
      <c r="AB430">
        <v>73072210</v>
      </c>
      <c r="AC430" s="20">
        <v>1.87</v>
      </c>
      <c r="AD430" s="20">
        <v>0.43</v>
      </c>
    </row>
    <row r="431" spans="28:30" x14ac:dyDescent="0.2">
      <c r="AB431">
        <v>73072290</v>
      </c>
      <c r="AC431" s="20">
        <v>1.87</v>
      </c>
      <c r="AD431" s="20">
        <v>0.43</v>
      </c>
    </row>
    <row r="432" spans="28:30" x14ac:dyDescent="0.2">
      <c r="AB432">
        <v>73072310</v>
      </c>
      <c r="AC432" s="20">
        <v>1.87</v>
      </c>
      <c r="AD432" s="20">
        <v>0.43</v>
      </c>
    </row>
    <row r="433" spans="28:30" x14ac:dyDescent="0.2">
      <c r="AB433">
        <v>73072390</v>
      </c>
      <c r="AC433" s="20">
        <v>1.87</v>
      </c>
      <c r="AD433" s="20">
        <v>0.43</v>
      </c>
    </row>
    <row r="434" spans="28:30" x14ac:dyDescent="0.2">
      <c r="AB434">
        <v>73072910</v>
      </c>
      <c r="AC434" s="20">
        <v>1.87</v>
      </c>
      <c r="AD434" s="20">
        <v>0.43</v>
      </c>
    </row>
    <row r="435" spans="28:30" x14ac:dyDescent="0.2">
      <c r="AB435">
        <v>73072980</v>
      </c>
      <c r="AC435" s="20">
        <v>1.87</v>
      </c>
      <c r="AD435" s="20">
        <v>0.43</v>
      </c>
    </row>
    <row r="436" spans="28:30" x14ac:dyDescent="0.2">
      <c r="AB436">
        <v>73079100</v>
      </c>
      <c r="AC436" s="20">
        <v>1.93</v>
      </c>
      <c r="AD436" s="20">
        <v>0.28999999999999998</v>
      </c>
    </row>
    <row r="437" spans="28:30" x14ac:dyDescent="0.2">
      <c r="AB437">
        <v>73079210</v>
      </c>
      <c r="AC437" s="20">
        <v>1.93</v>
      </c>
      <c r="AD437" s="20">
        <v>0.28999999999999998</v>
      </c>
    </row>
    <row r="438" spans="28:30" x14ac:dyDescent="0.2">
      <c r="AB438">
        <v>73079290</v>
      </c>
      <c r="AC438" s="20">
        <v>1.93</v>
      </c>
      <c r="AD438" s="20">
        <v>0.28999999999999998</v>
      </c>
    </row>
    <row r="439" spans="28:30" x14ac:dyDescent="0.2">
      <c r="AB439">
        <v>73079311</v>
      </c>
      <c r="AC439" s="20">
        <v>1.93</v>
      </c>
      <c r="AD439" s="20">
        <v>0.28999999999999998</v>
      </c>
    </row>
    <row r="440" spans="28:30" x14ac:dyDescent="0.2">
      <c r="AB440">
        <v>73079319</v>
      </c>
      <c r="AC440" s="20">
        <v>1.93</v>
      </c>
      <c r="AD440" s="20">
        <v>0.28999999999999998</v>
      </c>
    </row>
    <row r="441" spans="28:30" x14ac:dyDescent="0.2">
      <c r="AB441">
        <v>73079391</v>
      </c>
      <c r="AC441" s="20">
        <v>1.93</v>
      </c>
      <c r="AD441" s="20">
        <v>0.28999999999999998</v>
      </c>
    </row>
    <row r="442" spans="28:30" x14ac:dyDescent="0.2">
      <c r="AB442">
        <v>73079399</v>
      </c>
      <c r="AC442" s="20">
        <v>1.93</v>
      </c>
      <c r="AD442" s="20">
        <v>0.28999999999999998</v>
      </c>
    </row>
    <row r="443" spans="28:30" x14ac:dyDescent="0.2">
      <c r="AB443">
        <v>73079910</v>
      </c>
      <c r="AC443" s="20">
        <v>1.93</v>
      </c>
      <c r="AD443" s="20">
        <v>0.28999999999999998</v>
      </c>
    </row>
    <row r="444" spans="28:30" x14ac:dyDescent="0.2">
      <c r="AB444">
        <v>73079980</v>
      </c>
      <c r="AC444" s="20">
        <v>1.93</v>
      </c>
      <c r="AD444" s="20">
        <v>0.28999999999999998</v>
      </c>
    </row>
    <row r="445" spans="28:30" x14ac:dyDescent="0.2">
      <c r="AB445">
        <v>73081000</v>
      </c>
      <c r="AC445" s="20">
        <v>2.46</v>
      </c>
      <c r="AD445" s="20">
        <v>2.5499999999999998</v>
      </c>
    </row>
    <row r="446" spans="28:30" x14ac:dyDescent="0.2">
      <c r="AB446">
        <v>73082000</v>
      </c>
      <c r="AC446" s="20">
        <v>2.46</v>
      </c>
      <c r="AD446" s="20">
        <v>2.5499999999999998</v>
      </c>
    </row>
    <row r="447" spans="28:30" x14ac:dyDescent="0.2">
      <c r="AB447">
        <v>73083000</v>
      </c>
      <c r="AC447" s="20">
        <v>2.46</v>
      </c>
      <c r="AD447" s="20">
        <v>2.5499999999999998</v>
      </c>
    </row>
    <row r="448" spans="28:30" x14ac:dyDescent="0.2">
      <c r="AB448">
        <v>73084000</v>
      </c>
      <c r="AC448" s="20">
        <v>2.46</v>
      </c>
      <c r="AD448" s="20">
        <v>2.5499999999999998</v>
      </c>
    </row>
    <row r="449" spans="28:30" x14ac:dyDescent="0.2">
      <c r="AB449">
        <v>73089051</v>
      </c>
      <c r="AC449" s="20">
        <v>2.46</v>
      </c>
      <c r="AD449" s="20">
        <v>2.5499999999999998</v>
      </c>
    </row>
    <row r="450" spans="28:30" x14ac:dyDescent="0.2">
      <c r="AB450">
        <v>73089059</v>
      </c>
      <c r="AC450" s="20">
        <v>2.46</v>
      </c>
      <c r="AD450" s="20">
        <v>2.5499999999999998</v>
      </c>
    </row>
    <row r="451" spans="28:30" x14ac:dyDescent="0.2">
      <c r="AB451">
        <v>73089098</v>
      </c>
      <c r="AC451" s="20">
        <v>2.46</v>
      </c>
      <c r="AD451" s="20">
        <v>2.5499999999999998</v>
      </c>
    </row>
    <row r="452" spans="28:30" x14ac:dyDescent="0.2">
      <c r="AB452">
        <v>73090010</v>
      </c>
      <c r="AC452" s="20">
        <v>1.97</v>
      </c>
      <c r="AD452" s="20">
        <v>0.39</v>
      </c>
    </row>
    <row r="453" spans="28:30" x14ac:dyDescent="0.2">
      <c r="AB453">
        <v>73090030</v>
      </c>
      <c r="AC453" s="20">
        <v>1.97</v>
      </c>
      <c r="AD453" s="20">
        <v>0.39</v>
      </c>
    </row>
    <row r="454" spans="28:30" x14ac:dyDescent="0.2">
      <c r="AB454">
        <v>73090051</v>
      </c>
      <c r="AC454" s="20">
        <v>1.97</v>
      </c>
      <c r="AD454" s="20">
        <v>0.39</v>
      </c>
    </row>
    <row r="455" spans="28:30" x14ac:dyDescent="0.2">
      <c r="AB455">
        <v>73090059</v>
      </c>
      <c r="AC455" s="20">
        <v>1.97</v>
      </c>
      <c r="AD455" s="20">
        <v>0.39</v>
      </c>
    </row>
    <row r="456" spans="28:30" x14ac:dyDescent="0.2">
      <c r="AB456">
        <v>73090090</v>
      </c>
      <c r="AC456" s="20">
        <v>1.97</v>
      </c>
      <c r="AD456" s="20">
        <v>0.39</v>
      </c>
    </row>
    <row r="457" spans="28:30" x14ac:dyDescent="0.2">
      <c r="AB457">
        <v>73101000</v>
      </c>
      <c r="AC457" s="20">
        <v>1.97</v>
      </c>
      <c r="AD457" s="20">
        <v>0.39</v>
      </c>
    </row>
    <row r="458" spans="28:30" x14ac:dyDescent="0.2">
      <c r="AB458">
        <v>73102111</v>
      </c>
      <c r="AC458" s="20">
        <v>1.97</v>
      </c>
      <c r="AD458" s="20">
        <v>0.39</v>
      </c>
    </row>
    <row r="459" spans="28:30" x14ac:dyDescent="0.2">
      <c r="AB459">
        <v>73102119</v>
      </c>
      <c r="AC459" s="20">
        <v>1.97</v>
      </c>
      <c r="AD459" s="20">
        <v>0.39</v>
      </c>
    </row>
    <row r="460" spans="28:30" x14ac:dyDescent="0.2">
      <c r="AB460">
        <v>73102191</v>
      </c>
      <c r="AC460" s="20">
        <v>1.97</v>
      </c>
      <c r="AD460" s="20">
        <v>0.39</v>
      </c>
    </row>
    <row r="461" spans="28:30" x14ac:dyDescent="0.2">
      <c r="AB461">
        <v>73102199</v>
      </c>
      <c r="AC461" s="20">
        <v>1.97</v>
      </c>
      <c r="AD461" s="20">
        <v>0.39</v>
      </c>
    </row>
    <row r="462" spans="28:30" x14ac:dyDescent="0.2">
      <c r="AB462">
        <v>73102910</v>
      </c>
      <c r="AC462" s="20">
        <v>1.97</v>
      </c>
      <c r="AD462" s="20">
        <v>0.39</v>
      </c>
    </row>
    <row r="463" spans="28:30" x14ac:dyDescent="0.2">
      <c r="AB463">
        <v>73102990</v>
      </c>
      <c r="AC463" s="20">
        <v>1.97</v>
      </c>
      <c r="AD463" s="20">
        <v>0.39</v>
      </c>
    </row>
    <row r="464" spans="28:30" x14ac:dyDescent="0.2">
      <c r="AB464">
        <v>73110011</v>
      </c>
      <c r="AC464" s="20">
        <v>1.89</v>
      </c>
      <c r="AD464" s="20">
        <v>0.32</v>
      </c>
    </row>
    <row r="465" spans="28:30" x14ac:dyDescent="0.2">
      <c r="AB465">
        <v>73110013</v>
      </c>
      <c r="AC465" s="20">
        <v>1.89</v>
      </c>
      <c r="AD465" s="20">
        <v>0.32</v>
      </c>
    </row>
    <row r="466" spans="28:30" x14ac:dyDescent="0.2">
      <c r="AB466">
        <v>73110019</v>
      </c>
      <c r="AC466" s="20">
        <v>1.89</v>
      </c>
      <c r="AD466" s="20">
        <v>0.32</v>
      </c>
    </row>
    <row r="467" spans="28:30" x14ac:dyDescent="0.2">
      <c r="AB467">
        <v>73110030</v>
      </c>
      <c r="AC467" s="20">
        <v>1.89</v>
      </c>
      <c r="AD467" s="20">
        <v>0.32</v>
      </c>
    </row>
    <row r="468" spans="28:30" x14ac:dyDescent="0.2">
      <c r="AB468">
        <v>73110091</v>
      </c>
      <c r="AC468" s="20">
        <v>1.89</v>
      </c>
      <c r="AD468" s="20">
        <v>0.32</v>
      </c>
    </row>
    <row r="469" spans="28:30" x14ac:dyDescent="0.2">
      <c r="AB469">
        <v>73110099</v>
      </c>
      <c r="AC469" s="20">
        <v>1.89</v>
      </c>
      <c r="AD469" s="20">
        <v>0.32</v>
      </c>
    </row>
    <row r="470" spans="28:30" x14ac:dyDescent="0.2">
      <c r="AB470">
        <v>73181100</v>
      </c>
      <c r="AC470" s="20">
        <v>1.89</v>
      </c>
      <c r="AD470" s="20">
        <v>0.32</v>
      </c>
    </row>
    <row r="471" spans="28:30" x14ac:dyDescent="0.2">
      <c r="AB471">
        <v>73181210</v>
      </c>
      <c r="AC471" s="20">
        <v>2.1</v>
      </c>
      <c r="AD471" s="20">
        <v>1.99</v>
      </c>
    </row>
    <row r="472" spans="28:30" x14ac:dyDescent="0.2">
      <c r="AB472">
        <v>73181290</v>
      </c>
      <c r="AC472" s="20">
        <v>1.89</v>
      </c>
      <c r="AD472" s="20">
        <v>0.32</v>
      </c>
    </row>
    <row r="473" spans="28:30" x14ac:dyDescent="0.2">
      <c r="AB473">
        <v>73181300</v>
      </c>
      <c r="AC473" s="20">
        <v>1.89</v>
      </c>
      <c r="AD473" s="20">
        <v>0.32</v>
      </c>
    </row>
    <row r="474" spans="28:30" x14ac:dyDescent="0.2">
      <c r="AB474">
        <v>73181410</v>
      </c>
      <c r="AC474" s="20">
        <v>2.1</v>
      </c>
      <c r="AD474" s="20">
        <v>1.99</v>
      </c>
    </row>
    <row r="475" spans="28:30" x14ac:dyDescent="0.2">
      <c r="AB475">
        <v>73181491</v>
      </c>
      <c r="AC475" s="20">
        <v>1.89</v>
      </c>
      <c r="AD475" s="20">
        <v>0.32</v>
      </c>
    </row>
    <row r="476" spans="28:30" x14ac:dyDescent="0.2">
      <c r="AB476">
        <v>73181499</v>
      </c>
      <c r="AC476" s="20">
        <v>1.89</v>
      </c>
      <c r="AD476" s="20">
        <v>0.32</v>
      </c>
    </row>
    <row r="477" spans="28:30" x14ac:dyDescent="0.2">
      <c r="AB477">
        <v>73181520</v>
      </c>
      <c r="AC477" s="20">
        <v>1.89</v>
      </c>
      <c r="AD477" s="20">
        <v>0.32</v>
      </c>
    </row>
    <row r="478" spans="28:30" x14ac:dyDescent="0.2">
      <c r="AB478">
        <v>73181535</v>
      </c>
      <c r="AC478" s="20">
        <v>1.89</v>
      </c>
      <c r="AD478" s="20">
        <v>0.32</v>
      </c>
    </row>
    <row r="479" spans="28:30" x14ac:dyDescent="0.2">
      <c r="AB479">
        <v>73181542</v>
      </c>
      <c r="AC479" s="20">
        <v>1.89</v>
      </c>
      <c r="AD479" s="20">
        <v>0.32</v>
      </c>
    </row>
    <row r="480" spans="28:30" x14ac:dyDescent="0.2">
      <c r="AB480">
        <v>73181548</v>
      </c>
      <c r="AC480" s="20">
        <v>1.89</v>
      </c>
      <c r="AD480" s="20">
        <v>0.32</v>
      </c>
    </row>
    <row r="481" spans="28:30" x14ac:dyDescent="0.2">
      <c r="AB481">
        <v>73181552</v>
      </c>
      <c r="AC481" s="20">
        <v>1.89</v>
      </c>
      <c r="AD481" s="20">
        <v>0.32</v>
      </c>
    </row>
    <row r="482" spans="28:30" x14ac:dyDescent="0.2">
      <c r="AB482">
        <v>73181558</v>
      </c>
      <c r="AC482" s="20">
        <v>1.89</v>
      </c>
      <c r="AD482" s="20">
        <v>0.32</v>
      </c>
    </row>
    <row r="483" spans="28:30" x14ac:dyDescent="0.2">
      <c r="AB483">
        <v>73181562</v>
      </c>
      <c r="AC483" s="20">
        <v>1.89</v>
      </c>
      <c r="AD483" s="20">
        <v>0.32</v>
      </c>
    </row>
    <row r="484" spans="28:30" x14ac:dyDescent="0.2">
      <c r="AB484">
        <v>73181568</v>
      </c>
      <c r="AC484" s="20">
        <v>1.89</v>
      </c>
      <c r="AD484" s="20">
        <v>0.32</v>
      </c>
    </row>
    <row r="485" spans="28:30" x14ac:dyDescent="0.2">
      <c r="AB485">
        <v>73181575</v>
      </c>
      <c r="AC485" s="20">
        <v>1.89</v>
      </c>
      <c r="AD485" s="20">
        <v>0.32</v>
      </c>
    </row>
    <row r="486" spans="28:30" x14ac:dyDescent="0.2">
      <c r="AB486">
        <v>73181582</v>
      </c>
      <c r="AC486" s="20">
        <v>1.89</v>
      </c>
      <c r="AD486" s="20">
        <v>0.32</v>
      </c>
    </row>
    <row r="487" spans="28:30" x14ac:dyDescent="0.2">
      <c r="AB487">
        <v>73181588</v>
      </c>
      <c r="AC487" s="20">
        <v>1.89</v>
      </c>
      <c r="AD487" s="20">
        <v>0.32</v>
      </c>
    </row>
    <row r="488" spans="28:30" x14ac:dyDescent="0.2">
      <c r="AB488">
        <v>73181595</v>
      </c>
      <c r="AC488" s="20">
        <v>1.89</v>
      </c>
      <c r="AD488" s="20">
        <v>0.32</v>
      </c>
    </row>
    <row r="489" spans="28:30" x14ac:dyDescent="0.2">
      <c r="AB489">
        <v>73181631</v>
      </c>
      <c r="AC489" s="20">
        <v>1.89</v>
      </c>
      <c r="AD489" s="20">
        <v>0.32</v>
      </c>
    </row>
    <row r="490" spans="28:30" x14ac:dyDescent="0.2">
      <c r="AB490">
        <v>73181639</v>
      </c>
      <c r="AC490" s="20">
        <v>1.89</v>
      </c>
      <c r="AD490" s="20">
        <v>0.32</v>
      </c>
    </row>
    <row r="491" spans="28:30" x14ac:dyDescent="0.2">
      <c r="AB491">
        <v>73181640</v>
      </c>
      <c r="AC491" s="20">
        <v>1.89</v>
      </c>
      <c r="AD491" s="20">
        <v>0.32</v>
      </c>
    </row>
    <row r="492" spans="28:30" x14ac:dyDescent="0.2">
      <c r="AB492">
        <v>73181660</v>
      </c>
      <c r="AC492" s="20">
        <v>1.89</v>
      </c>
      <c r="AD492" s="20">
        <v>0.32</v>
      </c>
    </row>
    <row r="493" spans="28:30" x14ac:dyDescent="0.2">
      <c r="AB493">
        <v>73181692</v>
      </c>
      <c r="AC493" s="20">
        <v>1.89</v>
      </c>
      <c r="AD493" s="20">
        <v>0.32</v>
      </c>
    </row>
    <row r="494" spans="28:30" x14ac:dyDescent="0.2">
      <c r="AB494">
        <v>73181699</v>
      </c>
      <c r="AC494" s="20">
        <v>1.89</v>
      </c>
      <c r="AD494" s="20">
        <v>0.32</v>
      </c>
    </row>
    <row r="495" spans="28:30" x14ac:dyDescent="0.2">
      <c r="AB495">
        <v>73181900</v>
      </c>
      <c r="AC495" s="20">
        <v>1.89</v>
      </c>
      <c r="AD495" s="20">
        <v>0.32</v>
      </c>
    </row>
    <row r="496" spans="28:30" x14ac:dyDescent="0.2">
      <c r="AB496">
        <v>73182100</v>
      </c>
      <c r="AC496" s="20">
        <v>1.89</v>
      </c>
      <c r="AD496" s="20">
        <v>0.32</v>
      </c>
    </row>
    <row r="497" spans="28:30" x14ac:dyDescent="0.2">
      <c r="AB497">
        <v>73182200</v>
      </c>
      <c r="AC497" s="20">
        <v>1.89</v>
      </c>
      <c r="AD497" s="20">
        <v>0.32</v>
      </c>
    </row>
    <row r="498" spans="28:30" x14ac:dyDescent="0.2">
      <c r="AB498">
        <v>73182300</v>
      </c>
      <c r="AC498" s="20">
        <v>1.89</v>
      </c>
      <c r="AD498" s="20">
        <v>0.32</v>
      </c>
    </row>
    <row r="499" spans="28:30" x14ac:dyDescent="0.2">
      <c r="AB499">
        <v>73182400</v>
      </c>
      <c r="AC499" s="20">
        <v>1.89</v>
      </c>
      <c r="AD499" s="20">
        <v>0.32</v>
      </c>
    </row>
    <row r="500" spans="28:30" x14ac:dyDescent="0.2">
      <c r="AB500">
        <v>73182900</v>
      </c>
      <c r="AC500" s="20">
        <v>1.89</v>
      </c>
      <c r="AD500" s="20">
        <v>0.32</v>
      </c>
    </row>
    <row r="501" spans="28:30" x14ac:dyDescent="0.2">
      <c r="AB501">
        <v>73261100</v>
      </c>
      <c r="AC501" s="20">
        <v>2.65</v>
      </c>
      <c r="AD501" s="20">
        <v>0.62</v>
      </c>
    </row>
    <row r="502" spans="28:30" x14ac:dyDescent="0.2">
      <c r="AB502">
        <v>73261910</v>
      </c>
      <c r="AC502" s="20">
        <v>2.65</v>
      </c>
      <c r="AD502" s="20">
        <v>0.62</v>
      </c>
    </row>
    <row r="503" spans="28:30" x14ac:dyDescent="0.2">
      <c r="AB503">
        <v>73261990</v>
      </c>
      <c r="AC503" s="20">
        <v>2.65</v>
      </c>
      <c r="AD503" s="20">
        <v>0.62</v>
      </c>
    </row>
    <row r="504" spans="28:30" x14ac:dyDescent="0.2">
      <c r="AB504">
        <v>73262000</v>
      </c>
      <c r="AC504" s="20">
        <v>1.95</v>
      </c>
      <c r="AD504" s="20">
        <v>0.51</v>
      </c>
    </row>
    <row r="505" spans="28:30" x14ac:dyDescent="0.2">
      <c r="AB505">
        <v>73269030</v>
      </c>
      <c r="AC505" s="20">
        <v>1.89</v>
      </c>
      <c r="AD505" s="20">
        <v>0.32</v>
      </c>
    </row>
    <row r="506" spans="28:30" x14ac:dyDescent="0.2">
      <c r="AB506">
        <v>73269040</v>
      </c>
      <c r="AC506" s="20">
        <v>1.89</v>
      </c>
      <c r="AD506" s="20">
        <v>0.32</v>
      </c>
    </row>
    <row r="507" spans="28:30" x14ac:dyDescent="0.2">
      <c r="AB507">
        <v>73269050</v>
      </c>
      <c r="AC507" s="20">
        <v>1.89</v>
      </c>
      <c r="AD507" s="20">
        <v>0.32</v>
      </c>
    </row>
    <row r="508" spans="28:30" x14ac:dyDescent="0.2">
      <c r="AB508">
        <v>73269060</v>
      </c>
      <c r="AC508" s="20">
        <v>1.89</v>
      </c>
      <c r="AD508" s="20">
        <v>0.32</v>
      </c>
    </row>
    <row r="509" spans="28:30" x14ac:dyDescent="0.2">
      <c r="AB509">
        <v>73269092</v>
      </c>
      <c r="AC509" s="20">
        <v>2.65</v>
      </c>
      <c r="AD509" s="20">
        <v>0.62</v>
      </c>
    </row>
    <row r="510" spans="28:30" x14ac:dyDescent="0.2">
      <c r="AB510">
        <v>73269094</v>
      </c>
      <c r="AC510" s="20">
        <v>2.65</v>
      </c>
      <c r="AD510" s="20">
        <v>0.62</v>
      </c>
    </row>
    <row r="511" spans="28:30" x14ac:dyDescent="0.2">
      <c r="AB511">
        <v>73269096</v>
      </c>
      <c r="AC511" s="20">
        <v>2.65</v>
      </c>
      <c r="AD511" s="20">
        <v>0.62</v>
      </c>
    </row>
    <row r="512" spans="28:30" x14ac:dyDescent="0.2">
      <c r="AB512">
        <v>73269098</v>
      </c>
      <c r="AC512" s="20">
        <v>1.97</v>
      </c>
      <c r="AD512" s="20">
        <v>0.39</v>
      </c>
    </row>
    <row r="513" spans="28:30" x14ac:dyDescent="0.2">
      <c r="AB513">
        <v>76011010</v>
      </c>
      <c r="AC513" s="20">
        <v>2.36</v>
      </c>
      <c r="AD513" s="20">
        <v>8.14</v>
      </c>
    </row>
    <row r="514" spans="28:30" x14ac:dyDescent="0.2">
      <c r="AB514">
        <v>76011090</v>
      </c>
      <c r="AC514" s="20">
        <v>2.36</v>
      </c>
      <c r="AD514" s="20">
        <v>8.14</v>
      </c>
    </row>
    <row r="515" spans="28:30" x14ac:dyDescent="0.2">
      <c r="AB515">
        <v>76012030</v>
      </c>
      <c r="AC515" s="20">
        <v>2.36</v>
      </c>
      <c r="AD515" s="20">
        <v>8.14</v>
      </c>
    </row>
    <row r="516" spans="28:30" x14ac:dyDescent="0.2">
      <c r="AB516">
        <v>76012040</v>
      </c>
      <c r="AC516" s="20">
        <v>2.36</v>
      </c>
      <c r="AD516" s="20">
        <v>8.14</v>
      </c>
    </row>
    <row r="517" spans="28:30" x14ac:dyDescent="0.2">
      <c r="AB517">
        <v>76012080</v>
      </c>
      <c r="AC517" s="20">
        <v>2.36</v>
      </c>
      <c r="AD517" s="20">
        <v>8.14</v>
      </c>
    </row>
    <row r="518" spans="28:30" x14ac:dyDescent="0.2">
      <c r="AB518">
        <v>76031000</v>
      </c>
      <c r="AC518" s="20">
        <v>2.48</v>
      </c>
      <c r="AD518" s="20">
        <v>8.4</v>
      </c>
    </row>
    <row r="519" spans="28:30" x14ac:dyDescent="0.2">
      <c r="AB519">
        <v>76032000</v>
      </c>
      <c r="AC519" s="20">
        <v>2.48</v>
      </c>
      <c r="AD519" s="20">
        <v>8.4</v>
      </c>
    </row>
    <row r="520" spans="28:30" x14ac:dyDescent="0.2">
      <c r="AB520">
        <v>76041010</v>
      </c>
      <c r="AC520" s="20">
        <v>2.31</v>
      </c>
      <c r="AD520" s="20">
        <v>7.49</v>
      </c>
    </row>
    <row r="521" spans="28:30" x14ac:dyDescent="0.2">
      <c r="AB521">
        <v>76041090</v>
      </c>
      <c r="AC521" s="20">
        <v>2.73</v>
      </c>
      <c r="AD521" s="20">
        <v>9.3000000000000007</v>
      </c>
    </row>
    <row r="522" spans="28:30" x14ac:dyDescent="0.2">
      <c r="AB522">
        <v>76042100</v>
      </c>
      <c r="AC522" s="20">
        <v>2.73</v>
      </c>
      <c r="AD522" s="20">
        <v>9.3000000000000007</v>
      </c>
    </row>
    <row r="523" spans="28:30" x14ac:dyDescent="0.2">
      <c r="AB523">
        <v>76042910</v>
      </c>
      <c r="AC523" s="20">
        <v>2.31</v>
      </c>
      <c r="AD523" s="20">
        <v>7.49</v>
      </c>
    </row>
    <row r="524" spans="28:30" x14ac:dyDescent="0.2">
      <c r="AB524">
        <v>76042990</v>
      </c>
      <c r="AC524" s="20">
        <v>2.73</v>
      </c>
      <c r="AD524" s="20">
        <v>9.3000000000000007</v>
      </c>
    </row>
    <row r="525" spans="28:30" x14ac:dyDescent="0.2">
      <c r="AB525">
        <v>76051100</v>
      </c>
      <c r="AC525" s="20">
        <v>2.31</v>
      </c>
      <c r="AD525" s="20">
        <v>7.49</v>
      </c>
    </row>
    <row r="526" spans="28:30" x14ac:dyDescent="0.2">
      <c r="AB526">
        <v>76051900</v>
      </c>
      <c r="AC526" s="20">
        <v>2.31</v>
      </c>
      <c r="AD526" s="20">
        <v>7.49</v>
      </c>
    </row>
    <row r="527" spans="28:30" x14ac:dyDescent="0.2">
      <c r="AB527">
        <v>76052100</v>
      </c>
      <c r="AC527" s="20">
        <v>2.31</v>
      </c>
      <c r="AD527" s="20">
        <v>7.49</v>
      </c>
    </row>
    <row r="528" spans="28:30" x14ac:dyDescent="0.2">
      <c r="AB528">
        <v>76052900</v>
      </c>
      <c r="AC528" s="20">
        <v>2.31</v>
      </c>
      <c r="AD528" s="20">
        <v>7.49</v>
      </c>
    </row>
    <row r="529" spans="28:30" x14ac:dyDescent="0.2">
      <c r="AB529">
        <v>76061130</v>
      </c>
      <c r="AC529" s="20">
        <v>2.86</v>
      </c>
      <c r="AD529" s="20">
        <v>9.25</v>
      </c>
    </row>
    <row r="530" spans="28:30" x14ac:dyDescent="0.2">
      <c r="AB530">
        <v>76061150</v>
      </c>
      <c r="AC530" s="20">
        <v>2.86</v>
      </c>
      <c r="AD530" s="20">
        <v>9.25</v>
      </c>
    </row>
    <row r="531" spans="28:30" x14ac:dyDescent="0.2">
      <c r="AB531">
        <v>76061191</v>
      </c>
      <c r="AC531" s="20">
        <v>2.86</v>
      </c>
      <c r="AD531" s="20">
        <v>9.25</v>
      </c>
    </row>
    <row r="532" spans="28:30" x14ac:dyDescent="0.2">
      <c r="AB532">
        <v>76061193</v>
      </c>
      <c r="AC532" s="20">
        <v>2.86</v>
      </c>
      <c r="AD532" s="20">
        <v>9.25</v>
      </c>
    </row>
    <row r="533" spans="28:30" x14ac:dyDescent="0.2">
      <c r="AB533">
        <v>76061199</v>
      </c>
      <c r="AC533" s="20">
        <v>2.86</v>
      </c>
      <c r="AD533" s="20">
        <v>9.25</v>
      </c>
    </row>
    <row r="534" spans="28:30" x14ac:dyDescent="0.2">
      <c r="AB534">
        <v>76061211</v>
      </c>
      <c r="AC534" s="20">
        <v>2.86</v>
      </c>
      <c r="AD534" s="20">
        <v>9.25</v>
      </c>
    </row>
    <row r="535" spans="28:30" x14ac:dyDescent="0.2">
      <c r="AB535">
        <v>76061219</v>
      </c>
      <c r="AC535" s="20">
        <v>2.86</v>
      </c>
      <c r="AD535" s="20">
        <v>9.25</v>
      </c>
    </row>
    <row r="536" spans="28:30" x14ac:dyDescent="0.2">
      <c r="AB536">
        <v>76061230</v>
      </c>
      <c r="AC536" s="20">
        <v>2.86</v>
      </c>
      <c r="AD536" s="20">
        <v>9.25</v>
      </c>
    </row>
    <row r="537" spans="28:30" x14ac:dyDescent="0.2">
      <c r="AB537">
        <v>76061250</v>
      </c>
      <c r="AC537" s="20">
        <v>2.86</v>
      </c>
      <c r="AD537" s="20">
        <v>9.25</v>
      </c>
    </row>
    <row r="538" spans="28:30" x14ac:dyDescent="0.2">
      <c r="AB538">
        <v>76061292</v>
      </c>
      <c r="AC538" s="20">
        <v>2.86</v>
      </c>
      <c r="AD538" s="20">
        <v>9.25</v>
      </c>
    </row>
    <row r="539" spans="28:30" x14ac:dyDescent="0.2">
      <c r="AB539">
        <v>76061293</v>
      </c>
      <c r="AC539" s="20">
        <v>2.86</v>
      </c>
      <c r="AD539" s="20">
        <v>9.25</v>
      </c>
    </row>
    <row r="540" spans="28:30" x14ac:dyDescent="0.2">
      <c r="AB540">
        <v>76061299</v>
      </c>
      <c r="AC540" s="20">
        <v>2.86</v>
      </c>
      <c r="AD540" s="20">
        <v>9.25</v>
      </c>
    </row>
    <row r="541" spans="28:30" x14ac:dyDescent="0.2">
      <c r="AB541">
        <v>76069100</v>
      </c>
      <c r="AC541" s="20">
        <v>2.86</v>
      </c>
      <c r="AD541" s="20">
        <v>9.25</v>
      </c>
    </row>
    <row r="542" spans="28:30" x14ac:dyDescent="0.2">
      <c r="AB542">
        <v>76069200</v>
      </c>
      <c r="AC542" s="20">
        <v>2.86</v>
      </c>
      <c r="AD542" s="20">
        <v>9.25</v>
      </c>
    </row>
    <row r="543" spans="28:30" x14ac:dyDescent="0.2">
      <c r="AB543">
        <v>76071111</v>
      </c>
      <c r="AC543" s="20">
        <v>2.86</v>
      </c>
      <c r="AD543" s="20">
        <v>9.25</v>
      </c>
    </row>
    <row r="544" spans="28:30" x14ac:dyDescent="0.2">
      <c r="AB544">
        <v>76071119</v>
      </c>
      <c r="AC544" s="20">
        <v>2.86</v>
      </c>
      <c r="AD544" s="20">
        <v>9.25</v>
      </c>
    </row>
    <row r="545" spans="28:30" x14ac:dyDescent="0.2">
      <c r="AB545">
        <v>76071190</v>
      </c>
      <c r="AC545" s="20">
        <v>2.86</v>
      </c>
      <c r="AD545" s="20">
        <v>9.25</v>
      </c>
    </row>
    <row r="546" spans="28:30" x14ac:dyDescent="0.2">
      <c r="AB546">
        <v>76071910</v>
      </c>
      <c r="AC546" s="20">
        <v>2.86</v>
      </c>
      <c r="AD546" s="20">
        <v>9.25</v>
      </c>
    </row>
    <row r="547" spans="28:30" x14ac:dyDescent="0.2">
      <c r="AB547">
        <v>76071990</v>
      </c>
      <c r="AC547" s="20">
        <v>2.86</v>
      </c>
      <c r="AD547" s="20">
        <v>9.25</v>
      </c>
    </row>
    <row r="548" spans="28:30" x14ac:dyDescent="0.2">
      <c r="AB548">
        <v>76072010</v>
      </c>
      <c r="AC548" s="20">
        <v>2.86</v>
      </c>
      <c r="AD548" s="20">
        <v>9.25</v>
      </c>
    </row>
    <row r="549" spans="28:30" x14ac:dyDescent="0.2">
      <c r="AB549">
        <v>76072091</v>
      </c>
      <c r="AC549" s="20">
        <v>2.86</v>
      </c>
      <c r="AD549" s="20">
        <v>9.25</v>
      </c>
    </row>
    <row r="550" spans="28:30" x14ac:dyDescent="0.2">
      <c r="AB550">
        <v>76072099</v>
      </c>
      <c r="AC550" s="20">
        <v>2.86</v>
      </c>
      <c r="AD550" s="20">
        <v>9.25</v>
      </c>
    </row>
    <row r="551" spans="28:30" x14ac:dyDescent="0.2">
      <c r="AB551">
        <v>76081000</v>
      </c>
      <c r="AC551" s="20">
        <v>2.73</v>
      </c>
      <c r="AD551" s="20">
        <v>9.3000000000000007</v>
      </c>
    </row>
    <row r="552" spans="28:30" x14ac:dyDescent="0.2">
      <c r="AB552">
        <v>76082020</v>
      </c>
      <c r="AC552" s="20">
        <v>2.73</v>
      </c>
      <c r="AD552" s="20">
        <v>9.3000000000000007</v>
      </c>
    </row>
    <row r="553" spans="28:30" x14ac:dyDescent="0.2">
      <c r="AB553">
        <v>76082081</v>
      </c>
      <c r="AC553" s="20">
        <v>2.73</v>
      </c>
      <c r="AD553" s="20">
        <v>9.3000000000000007</v>
      </c>
    </row>
    <row r="554" spans="28:30" x14ac:dyDescent="0.2">
      <c r="AB554">
        <v>76082089</v>
      </c>
      <c r="AC554" s="20">
        <v>2.73</v>
      </c>
      <c r="AD554" s="20">
        <v>9.3000000000000007</v>
      </c>
    </row>
    <row r="555" spans="28:30" x14ac:dyDescent="0.2">
      <c r="AB555">
        <v>76090000</v>
      </c>
      <c r="AC555" s="20">
        <v>2.73</v>
      </c>
      <c r="AD555" s="20">
        <v>9.3000000000000007</v>
      </c>
    </row>
    <row r="556" spans="28:30" x14ac:dyDescent="0.2">
      <c r="AB556">
        <v>76101000</v>
      </c>
      <c r="AC556" s="20">
        <v>2.73</v>
      </c>
      <c r="AD556" s="20">
        <v>9.3000000000000007</v>
      </c>
    </row>
    <row r="557" spans="28:30" x14ac:dyDescent="0.2">
      <c r="AB557">
        <v>76109010</v>
      </c>
      <c r="AC557" s="20">
        <v>2.73</v>
      </c>
      <c r="AD557" s="20">
        <v>9.3000000000000007</v>
      </c>
    </row>
    <row r="558" spans="28:30" x14ac:dyDescent="0.2">
      <c r="AB558">
        <v>76109090</v>
      </c>
      <c r="AC558" s="20">
        <v>2.73</v>
      </c>
      <c r="AD558" s="20">
        <v>9.3000000000000007</v>
      </c>
    </row>
    <row r="559" spans="28:30" x14ac:dyDescent="0.2">
      <c r="AB559">
        <v>76110000</v>
      </c>
      <c r="AC559" s="20">
        <v>2.86</v>
      </c>
      <c r="AD559" s="20">
        <v>9.25</v>
      </c>
    </row>
    <row r="560" spans="28:30" x14ac:dyDescent="0.2">
      <c r="AB560">
        <v>76121000</v>
      </c>
      <c r="AC560" s="20">
        <v>2.86</v>
      </c>
      <c r="AD560" s="20">
        <v>9.25</v>
      </c>
    </row>
    <row r="561" spans="28:30" x14ac:dyDescent="0.2">
      <c r="AB561">
        <v>76129020</v>
      </c>
      <c r="AC561" s="20">
        <v>2.86</v>
      </c>
      <c r="AD561" s="20">
        <v>9.25</v>
      </c>
    </row>
    <row r="562" spans="28:30" x14ac:dyDescent="0.2">
      <c r="AB562">
        <v>76129030</v>
      </c>
      <c r="AC562" s="20">
        <v>2.86</v>
      </c>
      <c r="AD562" s="20">
        <v>9.25</v>
      </c>
    </row>
    <row r="563" spans="28:30" x14ac:dyDescent="0.2">
      <c r="AB563">
        <v>76129080</v>
      </c>
      <c r="AC563" s="20">
        <v>2.86</v>
      </c>
      <c r="AD563" s="20">
        <v>9.25</v>
      </c>
    </row>
    <row r="564" spans="28:30" x14ac:dyDescent="0.2">
      <c r="AB564">
        <v>76130000</v>
      </c>
      <c r="AC564" s="20">
        <v>2.86</v>
      </c>
      <c r="AD564" s="20">
        <v>9.25</v>
      </c>
    </row>
    <row r="565" spans="28:30" x14ac:dyDescent="0.2">
      <c r="AB565">
        <v>76141000</v>
      </c>
      <c r="AC565" s="20">
        <v>2.31</v>
      </c>
      <c r="AD565" s="20">
        <v>7.49</v>
      </c>
    </row>
    <row r="566" spans="28:30" x14ac:dyDescent="0.2">
      <c r="AB566">
        <v>76149000</v>
      </c>
      <c r="AC566" s="20">
        <v>2.31</v>
      </c>
      <c r="AD566" s="20">
        <v>7.49</v>
      </c>
    </row>
    <row r="567" spans="28:30" x14ac:dyDescent="0.2">
      <c r="AB567">
        <v>76161000</v>
      </c>
      <c r="AC567" s="20">
        <v>2.86</v>
      </c>
      <c r="AD567" s="20">
        <v>9.25</v>
      </c>
    </row>
    <row r="568" spans="28:30" x14ac:dyDescent="0.2">
      <c r="AB568">
        <v>76169100</v>
      </c>
      <c r="AC568" s="20">
        <v>2.86</v>
      </c>
      <c r="AD568" s="20">
        <v>9.25</v>
      </c>
    </row>
    <row r="569" spans="28:30" x14ac:dyDescent="0.2">
      <c r="AB569">
        <v>76169910</v>
      </c>
      <c r="AC569" s="20">
        <v>2.48</v>
      </c>
      <c r="AD569" s="20">
        <v>8.4</v>
      </c>
    </row>
    <row r="570" spans="28:30" x14ac:dyDescent="0.2">
      <c r="AB570">
        <v>76169990</v>
      </c>
      <c r="AC570" s="20">
        <v>2.86</v>
      </c>
      <c r="AD570" s="20">
        <v>9.25</v>
      </c>
    </row>
  </sheetData>
  <autoFilter ref="AB1:AF570" xr:uid="{27995C71-513D-47EF-A0E4-EA3212B73812}">
    <filterColumn colId="0" showButton="0"/>
    <filterColumn colId="1" showButton="0"/>
    <filterColumn colId="3" showButton="0"/>
  </autoFilter>
  <mergeCells count="9">
    <mergeCell ref="AE1:AF1"/>
    <mergeCell ref="Y1:Z1"/>
    <mergeCell ref="AB1:AD1"/>
    <mergeCell ref="P1:Q1"/>
    <mergeCell ref="F1:G1"/>
    <mergeCell ref="H1:I1"/>
    <mergeCell ref="J1:K1"/>
    <mergeCell ref="L1:M1"/>
    <mergeCell ref="N1:O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70C26D87613184E9796E57E23664450" ma:contentTypeVersion="15" ma:contentTypeDescription="Ein neues Dokument erstellen." ma:contentTypeScope="" ma:versionID="4ea2a5365d0153f06fafde6687cd246e">
  <xsd:schema xmlns:xsd="http://www.w3.org/2001/XMLSchema" xmlns:xs="http://www.w3.org/2001/XMLSchema" xmlns:p="http://schemas.microsoft.com/office/2006/metadata/properties" xmlns:ns2="f3ca7e66-f55e-4318-8745-a18cc6104d7b" xmlns:ns3="9def458d-89bd-4fff-b09a-06aa557d32cb" targetNamespace="http://schemas.microsoft.com/office/2006/metadata/properties" ma:root="true" ma:fieldsID="ea3cee94595e1ead8376e31239e9f4a7" ns2:_="" ns3:_="">
    <xsd:import namespace="f3ca7e66-f55e-4318-8745-a18cc6104d7b"/>
    <xsd:import namespace="9def458d-89bd-4fff-b09a-06aa557d32c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ca7e66-f55e-4318-8745-a18cc6104d7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e826fabe-2a77-47d6-b94d-8b317417615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f458d-89bd-4fff-b09a-06aa557d32c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4b0674e-9c72-4c51-b163-172c3da7d917}" ma:internalName="TaxCatchAll" ma:showField="CatchAllData" ma:web="9def458d-89bd-4fff-b09a-06aa557d32c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EDC416-2689-4D99-A535-64AF8FB68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ca7e66-f55e-4318-8745-a18cc6104d7b"/>
    <ds:schemaRef ds:uri="9def458d-89bd-4fff-b09a-06aa557d3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CFB04-D41C-4A87-88CB-A5CF4FB104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0. README</vt:lpstr>
      <vt:lpstr>0. GLOSSARY</vt:lpstr>
      <vt:lpstr>0. CBAM GOODS</vt:lpstr>
      <vt:lpstr>1. REPORT</vt:lpstr>
      <vt:lpstr>2. CBAM CALCULATOR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Hendrik Schuldt</dc:creator>
  <cp:lastModifiedBy>Alexander Kolodzik</cp:lastModifiedBy>
  <dcterms:created xsi:type="dcterms:W3CDTF">2024-05-13T15:48:31Z</dcterms:created>
  <dcterms:modified xsi:type="dcterms:W3CDTF">2024-09-18T10:47:16Z</dcterms:modified>
</cp:coreProperties>
</file>